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\Downloads\"/>
    </mc:Choice>
  </mc:AlternateContent>
  <xr:revisionPtr revIDLastSave="0" documentId="13_ncr:1_{694EB746-0388-4ACC-AE1F-76005B87CF92}" xr6:coauthVersionLast="47" xr6:coauthVersionMax="47" xr10:uidLastSave="{00000000-0000-0000-0000-000000000000}"/>
  <bookViews>
    <workbookView xWindow="-108" yWindow="-108" windowWidth="23256" windowHeight="12576" xr2:uid="{2E71097B-4E22-4AFF-AD75-06A9E90D3DA8}"/>
  </bookViews>
  <sheets>
    <sheet name="1RA FEB 2022" sheetId="1" r:id="rId1"/>
  </sheets>
  <definedNames>
    <definedName name="_xlnm.Print_Titles" localSheetId="0">'1RA FEB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7" i="1" l="1"/>
  <c r="F197" i="1"/>
  <c r="E197" i="1"/>
  <c r="H196" i="1"/>
  <c r="H195" i="1"/>
  <c r="H194" i="1"/>
  <c r="G191" i="1"/>
  <c r="F191" i="1"/>
  <c r="E191" i="1"/>
  <c r="H190" i="1"/>
  <c r="H189" i="1"/>
  <c r="H191" i="1" s="1"/>
  <c r="G187" i="1"/>
  <c r="F187" i="1"/>
  <c r="E187" i="1"/>
  <c r="H186" i="1"/>
  <c r="H187" i="1" s="1"/>
  <c r="H185" i="1"/>
  <c r="G182" i="1"/>
  <c r="F182" i="1"/>
  <c r="E182" i="1"/>
  <c r="H181" i="1"/>
  <c r="H180" i="1"/>
  <c r="H182" i="1" s="1"/>
  <c r="G177" i="1"/>
  <c r="F177" i="1"/>
  <c r="E177" i="1"/>
  <c r="H176" i="1"/>
  <c r="H177" i="1" s="1"/>
  <c r="H175" i="1"/>
  <c r="G172" i="1"/>
  <c r="F172" i="1"/>
  <c r="H171" i="1"/>
  <c r="E170" i="1"/>
  <c r="E172" i="1" s="1"/>
  <c r="G167" i="1"/>
  <c r="F167" i="1"/>
  <c r="E167" i="1"/>
  <c r="H166" i="1"/>
  <c r="H165" i="1"/>
  <c r="H164" i="1"/>
  <c r="H163" i="1"/>
  <c r="H162" i="1"/>
  <c r="G159" i="1"/>
  <c r="F159" i="1"/>
  <c r="E159" i="1"/>
  <c r="H158" i="1"/>
  <c r="H159" i="1" s="1"/>
  <c r="G155" i="1"/>
  <c r="F155" i="1"/>
  <c r="E155" i="1"/>
  <c r="H154" i="1"/>
  <c r="H153" i="1"/>
  <c r="G150" i="1"/>
  <c r="F150" i="1"/>
  <c r="E150" i="1"/>
  <c r="H149" i="1"/>
  <c r="H150" i="1" s="1"/>
  <c r="G146" i="1"/>
  <c r="F146" i="1"/>
  <c r="E146" i="1"/>
  <c r="H145" i="1"/>
  <c r="H144" i="1"/>
  <c r="G141" i="1"/>
  <c r="F141" i="1"/>
  <c r="E141" i="1"/>
  <c r="H140" i="1"/>
  <c r="H139" i="1"/>
  <c r="G136" i="1"/>
  <c r="F136" i="1"/>
  <c r="E136" i="1"/>
  <c r="H135" i="1"/>
  <c r="H134" i="1"/>
  <c r="G131" i="1"/>
  <c r="F131" i="1"/>
  <c r="E131" i="1"/>
  <c r="H130" i="1"/>
  <c r="H129" i="1"/>
  <c r="H128" i="1"/>
  <c r="H127" i="1"/>
  <c r="G123" i="1"/>
  <c r="F123" i="1"/>
  <c r="E123" i="1"/>
  <c r="H122" i="1"/>
  <c r="H123" i="1" s="1"/>
  <c r="H121" i="1"/>
  <c r="G118" i="1"/>
  <c r="F118" i="1"/>
  <c r="E118" i="1"/>
  <c r="H117" i="1"/>
  <c r="H116" i="1"/>
  <c r="G114" i="1"/>
  <c r="F114" i="1"/>
  <c r="E114" i="1"/>
  <c r="H113" i="1"/>
  <c r="H112" i="1"/>
  <c r="G109" i="1"/>
  <c r="F109" i="1"/>
  <c r="E109" i="1"/>
  <c r="H108" i="1"/>
  <c r="H107" i="1"/>
  <c r="H109" i="1" s="1"/>
  <c r="G104" i="1"/>
  <c r="F104" i="1"/>
  <c r="E104" i="1"/>
  <c r="H103" i="1"/>
  <c r="H104" i="1" s="1"/>
  <c r="G97" i="1"/>
  <c r="F97" i="1"/>
  <c r="E96" i="1"/>
  <c r="H96" i="1" s="1"/>
  <c r="H95" i="1"/>
  <c r="H94" i="1"/>
  <c r="E93" i="1"/>
  <c r="H93" i="1" s="1"/>
  <c r="E92" i="1"/>
  <c r="H92" i="1" s="1"/>
  <c r="H91" i="1"/>
  <c r="H90" i="1"/>
  <c r="E89" i="1"/>
  <c r="H89" i="1" s="1"/>
  <c r="H88" i="1"/>
  <c r="G85" i="1"/>
  <c r="F85" i="1"/>
  <c r="E85" i="1"/>
  <c r="H84" i="1"/>
  <c r="H83" i="1"/>
  <c r="H82" i="1"/>
  <c r="H81" i="1"/>
  <c r="H80" i="1"/>
  <c r="H79" i="1"/>
  <c r="H78" i="1"/>
  <c r="H77" i="1"/>
  <c r="G74" i="1"/>
  <c r="F74" i="1"/>
  <c r="E74" i="1"/>
  <c r="H73" i="1"/>
  <c r="H72" i="1"/>
  <c r="H71" i="1"/>
  <c r="H70" i="1"/>
  <c r="H69" i="1"/>
  <c r="H68" i="1"/>
  <c r="H67" i="1"/>
  <c r="G64" i="1"/>
  <c r="F64" i="1"/>
  <c r="E64" i="1"/>
  <c r="H63" i="1"/>
  <c r="H62" i="1"/>
  <c r="G60" i="1"/>
  <c r="F60" i="1"/>
  <c r="E60" i="1"/>
  <c r="H59" i="1"/>
  <c r="H58" i="1"/>
  <c r="H57" i="1"/>
  <c r="H56" i="1"/>
  <c r="G51" i="1"/>
  <c r="F51" i="1"/>
  <c r="E51" i="1"/>
  <c r="H50" i="1"/>
  <c r="H49" i="1"/>
  <c r="H48" i="1"/>
  <c r="H47" i="1"/>
  <c r="G45" i="1"/>
  <c r="F45" i="1"/>
  <c r="E45" i="1"/>
  <c r="H44" i="1"/>
  <c r="H43" i="1"/>
  <c r="H42" i="1"/>
  <c r="H41" i="1"/>
  <c r="H40" i="1"/>
  <c r="G37" i="1"/>
  <c r="F37" i="1"/>
  <c r="E37" i="1"/>
  <c r="H36" i="1"/>
  <c r="H35" i="1"/>
  <c r="H34" i="1"/>
  <c r="H33" i="1"/>
  <c r="H32" i="1"/>
  <c r="H31" i="1"/>
  <c r="H30" i="1"/>
  <c r="G27" i="1"/>
  <c r="F27" i="1"/>
  <c r="E26" i="1"/>
  <c r="E27" i="1" s="1"/>
  <c r="H25" i="1"/>
  <c r="H24" i="1"/>
  <c r="H23" i="1"/>
  <c r="G20" i="1"/>
  <c r="G199" i="1" s="1"/>
  <c r="F20" i="1"/>
  <c r="F199" i="1" s="1"/>
  <c r="E20" i="1"/>
  <c r="H19" i="1"/>
  <c r="H18" i="1"/>
  <c r="H17" i="1"/>
  <c r="H16" i="1"/>
  <c r="H15" i="1"/>
  <c r="H14" i="1"/>
  <c r="H13" i="1"/>
  <c r="H12" i="1"/>
  <c r="H11" i="1"/>
  <c r="H10" i="1"/>
  <c r="H9" i="1"/>
  <c r="H146" i="1" l="1"/>
  <c r="H20" i="1"/>
  <c r="H114" i="1"/>
  <c r="H155" i="1"/>
  <c r="H64" i="1"/>
  <c r="H85" i="1"/>
  <c r="H131" i="1"/>
  <c r="H167" i="1"/>
  <c r="H197" i="1"/>
  <c r="H141" i="1"/>
  <c r="H45" i="1"/>
  <c r="H60" i="1"/>
  <c r="H118" i="1"/>
  <c r="H37" i="1"/>
  <c r="H97" i="1"/>
  <c r="H51" i="1"/>
  <c r="H136" i="1"/>
  <c r="H74" i="1"/>
  <c r="E97" i="1"/>
  <c r="E199" i="1" s="1"/>
  <c r="E200" i="1" s="1"/>
  <c r="E205" i="1" s="1"/>
  <c r="H26" i="1"/>
  <c r="H27" i="1" s="1"/>
  <c r="H199" i="1" s="1"/>
  <c r="H170" i="1"/>
  <c r="H172" i="1" s="1"/>
</calcChain>
</file>

<file path=xl/sharedStrings.xml><?xml version="1.0" encoding="utf-8"?>
<sst xmlns="http://schemas.openxmlformats.org/spreadsheetml/2006/main" count="249" uniqueCount="185">
  <si>
    <t>ADMINISTRACIÓN 2021-2024 DE DEGOLLADO, JALISCO</t>
  </si>
  <si>
    <t>NOMINA DE EMPLEADOS, CORRESPONDIENTE A LA PRIMERA QUINCENA DEL MES DE FEBRERO 2022</t>
  </si>
  <si>
    <t xml:space="preserve"> EVENTUALES</t>
  </si>
  <si>
    <t>NOMBRE</t>
  </si>
  <si>
    <t>PUESTO</t>
  </si>
  <si>
    <t>INCIDENCIAS</t>
  </si>
  <si>
    <t>SUELDO</t>
  </si>
  <si>
    <t>COMPENSACIÓN</t>
  </si>
  <si>
    <t>DESCUENTO CAJA DE AHORRO</t>
  </si>
  <si>
    <t>TOTAL</t>
  </si>
  <si>
    <t>FIRMA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</si>
  <si>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Apoyo a instituciones</t>
    </r>
  </si>
  <si>
    <t>LORENA BAÑALES TORRES</t>
  </si>
  <si>
    <t>Auxiliar</t>
  </si>
  <si>
    <t>LETICIA JAIME MARTINEZ</t>
  </si>
  <si>
    <t>FRANCISCO HUARACHA QUEZADA</t>
  </si>
  <si>
    <t>JUANA ELIZABETH RODRIGUEZ DOMINGUEZ</t>
  </si>
  <si>
    <t>Bibliotecaria</t>
  </si>
  <si>
    <t>ALEJANDRO GUADALUPE RODRIGUEZ MORALES</t>
  </si>
  <si>
    <t>Chofer</t>
  </si>
  <si>
    <t>ALEJANDRO RODRIGUEZ RENTERIA</t>
  </si>
  <si>
    <t>MARIA JULIETA CÁZAREZ CÁZAREZ</t>
  </si>
  <si>
    <t>ANTONIO QUINTANA GALINDO</t>
  </si>
  <si>
    <t>LUISIANA COBIAN AYALA</t>
  </si>
  <si>
    <t>LUIS ALBERTO TORRES CERDA</t>
  </si>
  <si>
    <t>GRISELDA ARANDA MATA</t>
  </si>
  <si>
    <t>Aseo Rastro y Protección Civil</t>
  </si>
  <si>
    <t>TOTAL APOYO A INSTITUCIONES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</si>
  <si>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Aseo Público</t>
    </r>
  </si>
  <si>
    <t>ANTONIO CAMPOS MEDINA</t>
  </si>
  <si>
    <t>Pepenador</t>
  </si>
  <si>
    <t>AGUSTÍN RODRIGUEZ QUEZADA</t>
  </si>
  <si>
    <t>JOSÉ PÉREZ FERNÁNDEZ</t>
  </si>
  <si>
    <t>GUILLERMO CÁZAREZ PAZ</t>
  </si>
  <si>
    <t>TOTAL ASEO PÚBLICO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</si>
  <si>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Cultura</t>
    </r>
  </si>
  <si>
    <t>CASTILLO OVALLERES TAIBET LORENA</t>
  </si>
  <si>
    <t>Maestro</t>
  </si>
  <si>
    <t>ARMANDO NEGRETE OCEGUEDA</t>
  </si>
  <si>
    <t>MARIA GUADALUPE CRUZ ARANDA</t>
  </si>
  <si>
    <t>Aseo</t>
  </si>
  <si>
    <t>JORGE ARMANDO SALAZAR HERNANDEZ</t>
  </si>
  <si>
    <t>RAFAEL MENDEZ MORA</t>
  </si>
  <si>
    <t>_______________________________</t>
  </si>
  <si>
    <t>MARIANO ZAMORA RODRIGUEZ</t>
  </si>
  <si>
    <t>MARIA GUADALUPE ANGEL ZARAGOZA</t>
  </si>
  <si>
    <t>TOTAL CULTURA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</si>
  <si>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Delegación de Huascato</t>
    </r>
  </si>
  <si>
    <t>J TRINIDAD RAMIREZ ALVAREZ</t>
  </si>
  <si>
    <t>MARISOL ARREDONDO HERNANDEZ</t>
  </si>
  <si>
    <t>Secretaría</t>
  </si>
  <si>
    <t>ALFREDO OLMOS CORDOBA</t>
  </si>
  <si>
    <t>CRISTINA ELIZABETH AYALA ZÚÑIGA</t>
  </si>
  <si>
    <t>J GUADALUPE GÓMEZ HERNÁNDEZ</t>
  </si>
  <si>
    <t>TOTAL DELEGACIÓN DE HUASCATO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</si>
  <si>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DEPORTES</t>
    </r>
  </si>
  <si>
    <t>MARTHA MONSERRAT AVALOS SOLANO</t>
  </si>
  <si>
    <t>GUSTAVO DE JESÚS FLORES MADRIGAL</t>
  </si>
  <si>
    <t>Entrenador</t>
  </si>
  <si>
    <t>RICARDO MURILLO MORA</t>
  </si>
  <si>
    <t>GABRIEL MORALES ACEVES</t>
  </si>
  <si>
    <t>TOTAL DEPORTES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</si>
  <si>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:MANTENIMIENTO</t>
    </r>
  </si>
  <si>
    <t>RAUL GOMEZ CUBILLO</t>
  </si>
  <si>
    <t>JOEL MADRIGAL HERRREA</t>
  </si>
  <si>
    <t>RAMÓN VÁZQUEZ GARCÍA</t>
  </si>
  <si>
    <t>ALFONSO MACIAS MARTINEZ</t>
  </si>
  <si>
    <t>TOTAL MANTENIMIENTO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</si>
  <si>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:MERCADO MUNICIPAL</t>
    </r>
  </si>
  <si>
    <t xml:space="preserve">CLAUDIA CABALLERO ZENDEJAS </t>
  </si>
  <si>
    <t>ANA ARELLANO HERRERA</t>
  </si>
  <si>
    <t>TOTAL MERCADO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</si>
  <si>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:OBRAS PÚBLICAS</t>
    </r>
  </si>
  <si>
    <t>LUIS MARTINEZ HERNANDEZ</t>
  </si>
  <si>
    <t>JOSE DE JESUS RODRIGUEZ BARAJAS</t>
  </si>
  <si>
    <t>ABEL QUEZADA RAMIREZ</t>
  </si>
  <si>
    <t>ALFREDO PEREZ TORRES</t>
  </si>
  <si>
    <t>Encargado</t>
  </si>
  <si>
    <t>ADAN ABEL LOPEZ CARATACHEA</t>
  </si>
  <si>
    <t>Ingeniero</t>
  </si>
  <si>
    <t>PRUDENCIO VALADEZ GARCIA</t>
  </si>
  <si>
    <t>Albañil</t>
  </si>
  <si>
    <t>SALVADOR GARCIA SEGOVIANO</t>
  </si>
  <si>
    <t>TOTAL OBRAS PÚBLICAS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</si>
  <si>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:PARQUES Y JARDINES</t>
    </r>
  </si>
  <si>
    <t>JUAN CANO AYALA</t>
  </si>
  <si>
    <t>SERGIO FELIPE BARBA AGUILAR</t>
  </si>
  <si>
    <t>JOSE FERNANDO VILLEGAS FLORES</t>
  </si>
  <si>
    <t>JAVIER MENDEZ MENDOZA</t>
  </si>
  <si>
    <t>Jardinero</t>
  </si>
  <si>
    <t>JOSÉ DANIEL IBARRA RAMIREZ</t>
  </si>
  <si>
    <t>SALVADOR AYALA PALOMINO</t>
  </si>
  <si>
    <t>JUAN MANUEL HERRERA HERNANDEZ</t>
  </si>
  <si>
    <t>IRENE AYALA TORRES</t>
  </si>
  <si>
    <t>TOTAL PARQUES Y JARDINES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</si>
  <si>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VIALIDAD</t>
    </r>
  </si>
  <si>
    <t>Policía vial</t>
  </si>
  <si>
    <t>Secretaria</t>
  </si>
  <si>
    <t>TOTAL VIALIDAD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</si>
  <si>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:PRESIDENCIA</t>
    </r>
  </si>
  <si>
    <t>GUSTAVO COVARRUBIAS HERNANDEZ</t>
  </si>
  <si>
    <t>TOTAL PRESIDENCIA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</si>
  <si>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:REGISTRO CIVIL</t>
    </r>
  </si>
  <si>
    <t>TERESA MONSERRAT PALOMINO SANCHEZ</t>
  </si>
  <si>
    <t>BRENDA LÓPEZ MÉNDEZ</t>
  </si>
  <si>
    <t>TOTAL REGISTRO CIVIL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</si>
  <si>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:CATASTRO</t>
    </r>
  </si>
  <si>
    <t>HERMINIA RODRIGUEZ ZARAGOZA</t>
  </si>
  <si>
    <t>OLGA BERTHA SEGOVIA GUZMAN</t>
  </si>
  <si>
    <t>TOTAL CATASTRO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</si>
  <si>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:COMUNICACIÓN SOCIAL</t>
    </r>
  </si>
  <si>
    <t>FERNANDO BAÑALES ANGEL</t>
  </si>
  <si>
    <t>MARCO ANTONIO BAÑALES MORENO</t>
  </si>
  <si>
    <t>TOTAL COMUNICACIÓN SOCIAL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</si>
  <si>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DESARROLLO RURAL</t>
    </r>
  </si>
  <si>
    <t>ALBERTO MATA MORENO</t>
  </si>
  <si>
    <t>FATIMA ALEJANDRINA HERNANDEZ VALADEZ</t>
  </si>
  <si>
    <t>TOTAL DESARROLLO RURAL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</si>
  <si>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ECOLOGIA</t>
    </r>
  </si>
  <si>
    <t>ANTONIO RENE GALLEGOS RIVERA</t>
  </si>
  <si>
    <t>JOSE MANUEL MORALES CAMPOS</t>
  </si>
  <si>
    <t>JAIRO ARAT ACEVES CAZAREZ</t>
  </si>
  <si>
    <t>ESTEBAN MATA FUENTES</t>
  </si>
  <si>
    <t>TOTAL ECOLOGIA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</si>
  <si>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INSTITUTO DE LA MUJER</t>
    </r>
  </si>
  <si>
    <t>SANDRA BERENICE SALAZAR GARCIA</t>
  </si>
  <si>
    <t>MARIA GUADALUPE HUARACHA SANCHEZ</t>
  </si>
  <si>
    <t>TOTAL INSTITUTO DE LA MUJER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</si>
  <si>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INSTITUTO DE LA JUVENTUD PODER JOVEN</t>
    </r>
  </si>
  <si>
    <t>MA. CARMEN MURILLO MORALES</t>
  </si>
  <si>
    <t>Auxiliar de limpieza</t>
  </si>
  <si>
    <t>JUAN LUIS LOPEZ MORALES</t>
  </si>
  <si>
    <t>TOTAL  INSTITUTO DE LA JUVENTUD PODER JOVEN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</si>
  <si>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OFICIALIA MAYOR</t>
    </r>
  </si>
  <si>
    <t>LIZBETH VÁZQUEZ PEDROZA</t>
  </si>
  <si>
    <t>JAIME VAZQUEZ MAGAÑA</t>
  </si>
  <si>
    <t>Despachador</t>
  </si>
  <si>
    <t>TOTAL  OFICIALIA MAYOR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</si>
  <si>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ALUMBRADO PÚBLICO</t>
    </r>
  </si>
  <si>
    <t>MIGUEL ANGEL ALANIS PEREZ</t>
  </si>
  <si>
    <t>Director</t>
  </si>
  <si>
    <t>TOTAL  ALUMBRADO PUBLICO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</si>
  <si>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:CEMENTERIO MUNICIPAL</t>
    </r>
  </si>
  <si>
    <t>GERARDO GOMEZ GOMEZ</t>
  </si>
  <si>
    <t>Peon</t>
  </si>
  <si>
    <t>JOSÉ HERIBERTO AYALA HERNANDEZ</t>
  </si>
  <si>
    <t>TOTAL CEMENTERIO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</si>
  <si>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:PROMOCIÓN ECONÓMICA</t>
    </r>
  </si>
  <si>
    <t>ALEJANDRA SALAZAR GARCIA</t>
  </si>
  <si>
    <t>TOTAL PROMOCIÓN ECONÓMICA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</si>
  <si>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:PROTECCIÓN CIVIL</t>
    </r>
  </si>
  <si>
    <t>RAMON ACEVES MARQUEZ</t>
  </si>
  <si>
    <t>CÉSAR ROBERTO OLVERA QUIJAS</t>
  </si>
  <si>
    <t>MARTIN MEDINA CAZAREZ</t>
  </si>
  <si>
    <t>JUAN MANUEL FUENTES GARCÍA</t>
  </si>
  <si>
    <t>CARMELITA CONRIQUE VALADEZ</t>
  </si>
  <si>
    <t>TOTAL PROTECCIÓN CIVIL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</si>
  <si>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REGLAMENTOS</t>
    </r>
  </si>
  <si>
    <t>MARIA ISABEL PLASCENCIA HERRERA</t>
  </si>
  <si>
    <t>CLAUDIA ROCIO ASCENCIO ARELLANO</t>
  </si>
  <si>
    <t>TOTAL REGLAMENTOS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</si>
  <si>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SISTEMAS E INNOVACIÓN MUNICIPAL</t>
    </r>
  </si>
  <si>
    <t>RIGOBERTO SÁNCHEZ RODRIGUEZ</t>
  </si>
  <si>
    <t>CARLOS ALFREDO RODRIGUEZ ZARAGOZA</t>
  </si>
  <si>
    <t>TOTAL  SISTEMAS E INNOVACIÓN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</si>
  <si>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TRANSPARENCIA</t>
    </r>
  </si>
  <si>
    <t>BRENDA AZUCENA PÉREZ MEDINA</t>
  </si>
  <si>
    <t>VERÓNICA VÁZQUEZ CERDA</t>
  </si>
  <si>
    <t>TOTAL  TRANSPARENCIA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</si>
  <si>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RASTRO MUNICIPAL</t>
    </r>
  </si>
  <si>
    <t>EDGAR EDUARDO TORRES LEON</t>
  </si>
  <si>
    <t>SADVIEL EFRAIN GUZMAN RUIZ</t>
  </si>
  <si>
    <t>TOTAL RASTRO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</si>
  <si>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:INTENDENCIA</t>
    </r>
  </si>
  <si>
    <t>LOURDES LLAMAS PARADA</t>
  </si>
  <si>
    <t>ROSARIO ESPARZA MATA</t>
  </si>
  <si>
    <t>TOTAL INTENDENCIA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</si>
  <si>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AGUA POTABLE</t>
    </r>
  </si>
  <si>
    <t>AZUCENA ASCENCIO BAÑALES</t>
  </si>
  <si>
    <t>IRENE VALADEZ VALADEZ</t>
  </si>
  <si>
    <t>GUSTAVO ADOLFO ANGUIANO RODRIGUEZ</t>
  </si>
  <si>
    <t>TOTAL AGUA POTABLE</t>
  </si>
  <si>
    <t>TOTALES</t>
  </si>
  <si>
    <t>Papel nómina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</si>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</sst>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33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7" fillId="2" borderId="1" xfId="1" applyNumberFormat="1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horizontal="center" vertical="center" wrapText="1"/>
    </xf>
    <xf numFmtId="44" fontId="7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8" fillId="0" borderId="0" xfId="1" applyNumberFormat="1" applyFont="1" applyFill="1" applyBorder="1" applyAlignment="1">
      <alignment vertical="center"/>
    </xf>
    <xf numFmtId="44" fontId="8" fillId="0" borderId="0" xfId="2" applyFont="1" applyFill="1" applyBorder="1" applyAlignment="1">
      <alignment vertical="center"/>
    </xf>
    <xf numFmtId="0" fontId="0" fillId="0" borderId="3" xfId="0" applyBorder="1"/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4" fontId="9" fillId="0" borderId="4" xfId="0" applyNumberFormat="1" applyFont="1" applyBorder="1" applyAlignment="1">
      <alignment horizontal="left" vertical="center"/>
    </xf>
    <xf numFmtId="0" fontId="10" fillId="0" borderId="0" xfId="0" applyFont="1"/>
    <xf numFmtId="0" fontId="8" fillId="0" borderId="0" xfId="0" applyFont="1" applyAlignment="1">
      <alignment horizontal="left" vertical="center"/>
    </xf>
    <xf numFmtId="44" fontId="9" fillId="0" borderId="0" xfId="0" applyNumberFormat="1" applyFont="1" applyAlignment="1">
      <alignment horizontal="left" vertical="center"/>
    </xf>
    <xf numFmtId="0" fontId="0" fillId="3" borderId="0" xfId="0" applyFill="1"/>
    <xf numFmtId="0" fontId="0" fillId="0" borderId="5" xfId="0" applyBorder="1"/>
    <xf numFmtId="44" fontId="11" fillId="0" borderId="0" xfId="2" applyFont="1" applyFill="1" applyBorder="1" applyAlignment="1">
      <alignment horizontal="right" vertical="center"/>
    </xf>
    <xf numFmtId="0" fontId="9" fillId="0" borderId="0" xfId="0" applyFont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44" fontId="2" fillId="4" borderId="6" xfId="0" applyNumberFormat="1" applyFont="1" applyFill="1" applyBorder="1"/>
    <xf numFmtId="8" fontId="0" fillId="0" borderId="0" xfId="0" applyNumberFormat="1"/>
    <xf numFmtId="44" fontId="0" fillId="0" borderId="0" xfId="0" applyNumberFormat="1"/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A2AB-8178-4169-B385-527921593FD5}">
  <dimension ref="B1:K205"/>
  <sheetViews>
    <sheetView showGridLines="0" tabSelected="1" showWhiteSpace="0" zoomScaleNormal="100" workbookViewId="0">
      <pane ySplit="7" topLeftCell="A8" activePane="bottomLeft" state="frozen"/>
      <selection pane="bottomLeft"/>
    </sheetView>
  </sheetViews>
  <sheetFormatPr baseColWidth="10" defaultRowHeight="14.4" x14ac:dyDescent="0.3"/>
  <cols>
    <col min="1" max="1" width="1.5546875" customWidth="1"/>
    <col min="2" max="2" width="37.33203125" style="1" customWidth="1"/>
    <col min="3" max="3" width="21.6640625" style="1" customWidth="1"/>
    <col min="4" max="4" width="11" style="1" customWidth="1"/>
    <col min="5" max="5" width="14.88671875" customWidth="1"/>
    <col min="6" max="6" width="14.33203125" customWidth="1"/>
    <col min="8" max="8" width="11.88671875" customWidth="1"/>
    <col min="9" max="9" width="31.33203125" customWidth="1"/>
  </cols>
  <sheetData>
    <row r="1" spans="2:9" ht="6.75" customHeight="1" x14ac:dyDescent="0.3"/>
    <row r="2" spans="2:9" ht="6.75" customHeight="1" x14ac:dyDescent="0.3"/>
    <row r="3" spans="2:9" x14ac:dyDescent="0.3">
      <c r="B3" s="30" t="s">
        <v>0</v>
      </c>
      <c r="C3" s="30"/>
      <c r="D3" s="30"/>
      <c r="E3" s="30"/>
      <c r="F3" s="30"/>
      <c r="G3" s="30"/>
      <c r="H3" s="30"/>
      <c r="I3" s="30"/>
    </row>
    <row r="4" spans="2:9" x14ac:dyDescent="0.3">
      <c r="B4" s="30" t="s">
        <v>1</v>
      </c>
      <c r="C4" s="30"/>
      <c r="D4" s="30"/>
      <c r="E4" s="30"/>
      <c r="F4" s="30"/>
      <c r="G4" s="30"/>
      <c r="H4" s="30"/>
      <c r="I4" s="30"/>
    </row>
    <row r="5" spans="2:9" x14ac:dyDescent="0.3">
      <c r="B5" s="30" t="s">
        <v>2</v>
      </c>
      <c r="C5" s="30"/>
      <c r="D5" s="30"/>
      <c r="E5" s="30"/>
      <c r="F5" s="30"/>
      <c r="G5" s="30"/>
      <c r="H5" s="30"/>
      <c r="I5" s="30"/>
    </row>
    <row r="6" spans="2:9" ht="9.75" customHeight="1" x14ac:dyDescent="0.3"/>
    <row r="7" spans="2:9" s="7" customFormat="1" ht="52.5" customHeight="1" x14ac:dyDescent="0.3">
      <c r="B7" s="2" t="s">
        <v>3</v>
      </c>
      <c r="C7" s="2" t="s">
        <v>4</v>
      </c>
      <c r="D7" s="3" t="s">
        <v>5</v>
      </c>
      <c r="E7" s="4" t="s">
        <v>6</v>
      </c>
      <c r="F7" s="4" t="s">
        <v>7</v>
      </c>
      <c r="G7" s="5" t="s">
        <v>8</v>
      </c>
      <c r="H7" s="4" t="s">
        <v>9</v>
      </c>
      <c r="I7" s="6" t="s">
        <v>10</v>
      </c>
    </row>
    <row r="8" spans="2:9" ht="22.5" customHeight="1" x14ac:dyDescent="0.3">
      <c r="B8" s="8" t="s">
        <v>11</v>
      </c>
      <c r="C8" s="8"/>
      <c r="D8" s="9"/>
      <c r="E8" s="10"/>
      <c r="F8" s="10"/>
      <c r="G8" s="11"/>
      <c r="H8" s="10"/>
    </row>
    <row r="9" spans="2:9" ht="52.5" customHeight="1" x14ac:dyDescent="0.3">
      <c r="B9" s="9" t="s">
        <v>12</v>
      </c>
      <c r="C9" s="9" t="s">
        <v>13</v>
      </c>
      <c r="D9" s="9"/>
      <c r="E9" s="10">
        <v>2707.05</v>
      </c>
      <c r="F9" s="10"/>
      <c r="G9" s="11"/>
      <c r="H9" s="10">
        <f t="shared" ref="H9:H19" si="0">E9+F9-G9</f>
        <v>2707.05</v>
      </c>
      <c r="I9" s="12"/>
    </row>
    <row r="10" spans="2:9" ht="52.5" customHeight="1" x14ac:dyDescent="0.3">
      <c r="B10" s="9" t="s">
        <v>14</v>
      </c>
      <c r="C10" s="9" t="s">
        <v>13</v>
      </c>
      <c r="D10" s="13"/>
      <c r="E10" s="10">
        <v>2445.08</v>
      </c>
      <c r="F10" s="10"/>
      <c r="G10" s="11"/>
      <c r="H10" s="10">
        <f t="shared" si="0"/>
        <v>2445.08</v>
      </c>
      <c r="I10" s="12"/>
    </row>
    <row r="11" spans="2:9" ht="52.5" customHeight="1" x14ac:dyDescent="0.3">
      <c r="B11" s="9" t="s">
        <v>15</v>
      </c>
      <c r="C11" s="9" t="s">
        <v>13</v>
      </c>
      <c r="D11" s="13"/>
      <c r="E11" s="10">
        <v>4816.08</v>
      </c>
      <c r="F11" s="10"/>
      <c r="G11" s="11"/>
      <c r="H11" s="10">
        <f t="shared" si="0"/>
        <v>4816.08</v>
      </c>
      <c r="I11" s="12"/>
    </row>
    <row r="12" spans="2:9" ht="52.5" customHeight="1" x14ac:dyDescent="0.3">
      <c r="B12" s="9" t="s">
        <v>16</v>
      </c>
      <c r="C12" s="9" t="s">
        <v>17</v>
      </c>
      <c r="D12" s="13"/>
      <c r="E12" s="10">
        <v>2184.98</v>
      </c>
      <c r="F12" s="10"/>
      <c r="G12" s="11"/>
      <c r="H12" s="10">
        <f t="shared" si="0"/>
        <v>2184.98</v>
      </c>
      <c r="I12" s="12"/>
    </row>
    <row r="13" spans="2:9" ht="52.5" customHeight="1" x14ac:dyDescent="0.3">
      <c r="B13" s="9" t="s">
        <v>18</v>
      </c>
      <c r="C13" s="9" t="s">
        <v>19</v>
      </c>
      <c r="D13" s="13"/>
      <c r="E13" s="10">
        <v>4510.01</v>
      </c>
      <c r="F13" s="10"/>
      <c r="G13" s="11"/>
      <c r="H13" s="10">
        <f t="shared" si="0"/>
        <v>4510.01</v>
      </c>
      <c r="I13" s="12"/>
    </row>
    <row r="14" spans="2:9" ht="52.5" customHeight="1" x14ac:dyDescent="0.3">
      <c r="B14" s="9" t="s">
        <v>20</v>
      </c>
      <c r="C14" s="9" t="s">
        <v>19</v>
      </c>
      <c r="D14" s="13"/>
      <c r="E14" s="10">
        <v>4510.01</v>
      </c>
      <c r="F14" s="10"/>
      <c r="G14" s="11"/>
      <c r="H14" s="10">
        <f t="shared" si="0"/>
        <v>4510.01</v>
      </c>
      <c r="I14" s="12"/>
    </row>
    <row r="15" spans="2:9" ht="52.5" customHeight="1" x14ac:dyDescent="0.3">
      <c r="B15" s="9" t="s">
        <v>21</v>
      </c>
      <c r="C15" s="9" t="s">
        <v>17</v>
      </c>
      <c r="D15" s="13"/>
      <c r="E15" s="10">
        <v>2598.94</v>
      </c>
      <c r="F15" s="10"/>
      <c r="G15" s="11"/>
      <c r="H15" s="10">
        <f t="shared" si="0"/>
        <v>2598.94</v>
      </c>
      <c r="I15" s="12"/>
    </row>
    <row r="16" spans="2:9" ht="52.5" customHeight="1" x14ac:dyDescent="0.3">
      <c r="B16" s="9" t="s">
        <v>22</v>
      </c>
      <c r="C16" s="9" t="s">
        <v>13</v>
      </c>
      <c r="D16" s="13"/>
      <c r="E16" s="10">
        <v>3767.16</v>
      </c>
      <c r="F16" s="10"/>
      <c r="G16" s="11"/>
      <c r="H16" s="10">
        <f t="shared" si="0"/>
        <v>3767.16</v>
      </c>
      <c r="I16" s="12"/>
    </row>
    <row r="17" spans="2:11" ht="52.5" customHeight="1" x14ac:dyDescent="0.3">
      <c r="B17" s="9" t="s">
        <v>23</v>
      </c>
      <c r="C17" s="9" t="s">
        <v>13</v>
      </c>
      <c r="D17" s="13"/>
      <c r="E17" s="10">
        <v>2079.39</v>
      </c>
      <c r="F17" s="10"/>
      <c r="G17" s="11"/>
      <c r="H17" s="10">
        <f t="shared" si="0"/>
        <v>2079.39</v>
      </c>
      <c r="I17" s="12"/>
    </row>
    <row r="18" spans="2:11" ht="52.5" customHeight="1" x14ac:dyDescent="0.3">
      <c r="B18" s="9" t="s">
        <v>24</v>
      </c>
      <c r="C18" s="9"/>
      <c r="D18" s="13"/>
      <c r="E18" s="10">
        <v>1300</v>
      </c>
      <c r="F18" s="10"/>
      <c r="G18" s="11"/>
      <c r="H18" s="10">
        <f t="shared" si="0"/>
        <v>1300</v>
      </c>
      <c r="I18" s="12"/>
    </row>
    <row r="19" spans="2:11" ht="52.5" customHeight="1" x14ac:dyDescent="0.3">
      <c r="B19" s="9" t="s">
        <v>25</v>
      </c>
      <c r="C19" s="13" t="s">
        <v>26</v>
      </c>
      <c r="D19" s="9"/>
      <c r="E19" s="10">
        <v>2386.25</v>
      </c>
      <c r="F19" s="10"/>
      <c r="G19" s="11"/>
      <c r="H19" s="10">
        <f t="shared" si="0"/>
        <v>2386.25</v>
      </c>
      <c r="I19" s="12"/>
    </row>
    <row r="20" spans="2:11" ht="28.5" customHeight="1" x14ac:dyDescent="0.3">
      <c r="B20" s="9"/>
      <c r="C20" s="14" t="s">
        <v>27</v>
      </c>
      <c r="D20" s="9"/>
      <c r="E20" s="15">
        <f>SUM(E9:E19)</f>
        <v>33304.949999999997</v>
      </c>
      <c r="F20" s="15">
        <f>SUM(F9:F19)</f>
        <v>0</v>
      </c>
      <c r="G20" s="15">
        <f>SUM(G9:G19)</f>
        <v>0</v>
      </c>
      <c r="H20" s="15">
        <f>SUM(H9:H19)</f>
        <v>33304.949999999997</v>
      </c>
    </row>
    <row r="21" spans="2:11" ht="14.25" customHeight="1" x14ac:dyDescent="0.3">
      <c r="B21" s="9"/>
      <c r="C21" s="9"/>
      <c r="D21" s="9"/>
      <c r="E21" s="10"/>
      <c r="F21" s="10"/>
      <c r="G21" s="11"/>
      <c r="H21" s="10"/>
    </row>
    <row r="22" spans="2:11" ht="22.5" customHeight="1" x14ac:dyDescent="0.3">
      <c r="B22" s="8" t="s">
        <v>28</v>
      </c>
      <c r="C22" s="8"/>
      <c r="D22" s="9"/>
      <c r="E22" s="10"/>
      <c r="F22" s="10"/>
      <c r="G22" s="11"/>
      <c r="H22" s="10"/>
    </row>
    <row r="23" spans="2:11" ht="52.5" customHeight="1" x14ac:dyDescent="0.3">
      <c r="B23" s="9" t="s">
        <v>29</v>
      </c>
      <c r="C23" s="9" t="s">
        <v>30</v>
      </c>
      <c r="D23" s="9"/>
      <c r="E23" s="10">
        <v>2898.78</v>
      </c>
      <c r="F23" s="10"/>
      <c r="G23" s="11"/>
      <c r="H23" s="10">
        <f t="shared" ref="H23:H26" si="1">E23+F23-G23</f>
        <v>2898.78</v>
      </c>
      <c r="I23" s="12"/>
    </row>
    <row r="24" spans="2:11" ht="52.5" customHeight="1" x14ac:dyDescent="0.3">
      <c r="B24" s="9" t="s">
        <v>31</v>
      </c>
      <c r="C24" s="9" t="s">
        <v>30</v>
      </c>
      <c r="D24" s="13"/>
      <c r="E24" s="10">
        <v>2668.45</v>
      </c>
      <c r="F24" s="10"/>
      <c r="G24" s="11"/>
      <c r="H24" s="10">
        <f t="shared" si="1"/>
        <v>2668.45</v>
      </c>
      <c r="I24" s="12"/>
    </row>
    <row r="25" spans="2:11" ht="52.5" customHeight="1" x14ac:dyDescent="0.3">
      <c r="B25" s="9" t="s">
        <v>32</v>
      </c>
      <c r="C25" s="9" t="s">
        <v>30</v>
      </c>
      <c r="D25" s="13"/>
      <c r="E25" s="10">
        <v>2241</v>
      </c>
      <c r="F25" s="10"/>
      <c r="G25" s="11"/>
      <c r="H25" s="10">
        <f t="shared" si="1"/>
        <v>2241</v>
      </c>
      <c r="I25" s="12"/>
    </row>
    <row r="26" spans="2:11" ht="52.5" customHeight="1" x14ac:dyDescent="0.3">
      <c r="B26" s="9" t="s">
        <v>33</v>
      </c>
      <c r="C26" s="9" t="s">
        <v>30</v>
      </c>
      <c r="D26" s="13"/>
      <c r="E26" s="10">
        <f>2800</f>
        <v>2800</v>
      </c>
      <c r="F26" s="10"/>
      <c r="G26" s="11"/>
      <c r="H26" s="10">
        <f t="shared" si="1"/>
        <v>2800</v>
      </c>
      <c r="I26" s="12"/>
    </row>
    <row r="27" spans="2:11" ht="28.5" customHeight="1" x14ac:dyDescent="0.3">
      <c r="B27" s="9"/>
      <c r="C27" s="14" t="s">
        <v>34</v>
      </c>
      <c r="D27" s="9"/>
      <c r="E27" s="15">
        <f>SUM(E23:E26)</f>
        <v>10608.23</v>
      </c>
      <c r="F27" s="15">
        <f>SUM(F23:F26)</f>
        <v>0</v>
      </c>
      <c r="G27" s="15">
        <f>SUM(G23:G26)</f>
        <v>0</v>
      </c>
      <c r="H27" s="15">
        <f>SUM(H23:H26)</f>
        <v>10608.23</v>
      </c>
    </row>
    <row r="28" spans="2:11" ht="93" customHeight="1" x14ac:dyDescent="0.3">
      <c r="B28" s="9"/>
      <c r="C28" s="9"/>
      <c r="D28" s="9"/>
      <c r="E28" s="10"/>
      <c r="F28" s="10"/>
      <c r="G28" s="11"/>
      <c r="H28" s="10"/>
      <c r="J28" s="16"/>
    </row>
    <row r="29" spans="2:11" ht="22.5" customHeight="1" x14ac:dyDescent="0.3">
      <c r="B29" s="8" t="s">
        <v>35</v>
      </c>
      <c r="C29" s="8"/>
      <c r="D29" s="9"/>
      <c r="E29" s="10"/>
      <c r="F29" s="10"/>
      <c r="G29" s="11"/>
      <c r="H29" s="10"/>
    </row>
    <row r="30" spans="2:11" ht="52.5" customHeight="1" x14ac:dyDescent="0.3">
      <c r="B30" s="9" t="s">
        <v>36</v>
      </c>
      <c r="C30" s="9" t="s">
        <v>37</v>
      </c>
      <c r="D30" s="13"/>
      <c r="E30" s="10">
        <v>2250.75</v>
      </c>
      <c r="F30" s="10"/>
      <c r="G30" s="11"/>
      <c r="H30" s="10">
        <f t="shared" ref="H30:H36" si="2">E30+F30-G30</f>
        <v>2250.75</v>
      </c>
      <c r="I30" s="12"/>
      <c r="K30">
        <v>2169.4</v>
      </c>
    </row>
    <row r="31" spans="2:11" ht="52.5" customHeight="1" x14ac:dyDescent="0.3">
      <c r="B31" s="9" t="s">
        <v>38</v>
      </c>
      <c r="C31" s="9" t="s">
        <v>37</v>
      </c>
      <c r="D31" s="13"/>
      <c r="E31" s="10">
        <v>1379.88</v>
      </c>
      <c r="F31" s="10"/>
      <c r="G31" s="11"/>
      <c r="H31" s="10">
        <f t="shared" si="2"/>
        <v>1379.88</v>
      </c>
      <c r="I31" s="12"/>
      <c r="K31">
        <v>1330</v>
      </c>
    </row>
    <row r="32" spans="2:11" ht="52.5" customHeight="1" x14ac:dyDescent="0.3">
      <c r="B32" s="9" t="s">
        <v>39</v>
      </c>
      <c r="C32" s="9" t="s">
        <v>40</v>
      </c>
      <c r="D32" s="13"/>
      <c r="E32" s="10">
        <v>2515.94</v>
      </c>
      <c r="F32" s="10"/>
      <c r="G32" s="11"/>
      <c r="H32" s="10">
        <f t="shared" si="2"/>
        <v>2515.94</v>
      </c>
      <c r="I32" s="12"/>
    </row>
    <row r="33" spans="2:9" ht="52.5" customHeight="1" x14ac:dyDescent="0.3">
      <c r="B33" s="9" t="s">
        <v>41</v>
      </c>
      <c r="C33" s="9"/>
      <c r="D33" s="13"/>
      <c r="E33" s="10">
        <v>2905</v>
      </c>
      <c r="F33" s="10"/>
      <c r="G33" s="11"/>
      <c r="H33" s="10">
        <f t="shared" si="2"/>
        <v>2905</v>
      </c>
      <c r="I33" s="12"/>
    </row>
    <row r="34" spans="2:9" ht="52.5" customHeight="1" x14ac:dyDescent="0.3">
      <c r="B34" s="9" t="s">
        <v>42</v>
      </c>
      <c r="C34" s="9" t="s">
        <v>37</v>
      </c>
      <c r="D34" s="13"/>
      <c r="E34" s="10">
        <v>4403.1499999999996</v>
      </c>
      <c r="F34" s="10"/>
      <c r="G34" s="11"/>
      <c r="H34" s="10">
        <f t="shared" si="2"/>
        <v>4403.1499999999996</v>
      </c>
      <c r="I34" s="12" t="s">
        <v>43</v>
      </c>
    </row>
    <row r="35" spans="2:9" ht="52.5" customHeight="1" x14ac:dyDescent="0.3">
      <c r="B35" s="9" t="s">
        <v>44</v>
      </c>
      <c r="C35" s="9" t="s">
        <v>37</v>
      </c>
      <c r="D35" s="13"/>
      <c r="E35" s="10">
        <v>2222.84</v>
      </c>
      <c r="F35" s="10"/>
      <c r="G35" s="11"/>
      <c r="H35" s="10">
        <f t="shared" si="2"/>
        <v>2222.84</v>
      </c>
      <c r="I35" s="12"/>
    </row>
    <row r="36" spans="2:9" ht="52.5" customHeight="1" x14ac:dyDescent="0.3">
      <c r="B36" s="9" t="s">
        <v>45</v>
      </c>
      <c r="C36" s="9" t="s">
        <v>13</v>
      </c>
      <c r="D36" s="9"/>
      <c r="E36" s="10">
        <v>2905</v>
      </c>
      <c r="F36" s="10"/>
      <c r="G36" s="11"/>
      <c r="H36" s="10">
        <f t="shared" si="2"/>
        <v>2905</v>
      </c>
      <c r="I36" s="12"/>
    </row>
    <row r="37" spans="2:9" ht="28.5" customHeight="1" x14ac:dyDescent="0.3">
      <c r="B37" s="9"/>
      <c r="C37" s="14" t="s">
        <v>46</v>
      </c>
      <c r="D37" s="9"/>
      <c r="E37" s="15">
        <f>SUM(E30:E36)</f>
        <v>18582.559999999998</v>
      </c>
      <c r="F37" s="15">
        <f>SUM(F30:F36)</f>
        <v>0</v>
      </c>
      <c r="G37" s="15">
        <f>SUM(G30:G36)</f>
        <v>0</v>
      </c>
      <c r="H37" s="15">
        <f>SUM(H30:H36)</f>
        <v>18582.559999999998</v>
      </c>
    </row>
    <row r="38" spans="2:9" ht="57" customHeight="1" x14ac:dyDescent="0.3">
      <c r="B38" s="9"/>
      <c r="C38" s="9"/>
      <c r="D38" s="13"/>
      <c r="E38" s="10"/>
      <c r="F38" s="10"/>
      <c r="G38" s="11"/>
      <c r="H38" s="10"/>
    </row>
    <row r="39" spans="2:9" ht="22.5" customHeight="1" x14ac:dyDescent="0.3">
      <c r="B39" s="8" t="s">
        <v>47</v>
      </c>
      <c r="C39" s="8"/>
      <c r="D39" s="9"/>
      <c r="E39" s="10"/>
      <c r="F39" s="10"/>
      <c r="G39" s="11"/>
      <c r="H39" s="10"/>
    </row>
    <row r="40" spans="2:9" ht="52.5" customHeight="1" x14ac:dyDescent="0.3">
      <c r="B40" s="9" t="s">
        <v>48</v>
      </c>
      <c r="C40" s="9" t="s">
        <v>13</v>
      </c>
      <c r="D40" s="9"/>
      <c r="E40" s="10">
        <v>1675.15</v>
      </c>
      <c r="F40" s="10"/>
      <c r="G40" s="11"/>
      <c r="H40" s="10">
        <f t="shared" ref="H40:H44" si="3">E40+F40-G40</f>
        <v>1675.15</v>
      </c>
      <c r="I40" s="12"/>
    </row>
    <row r="41" spans="2:9" ht="52.5" customHeight="1" x14ac:dyDescent="0.3">
      <c r="B41" s="9" t="s">
        <v>49</v>
      </c>
      <c r="C41" s="9" t="s">
        <v>50</v>
      </c>
      <c r="D41" s="9"/>
      <c r="E41" s="10">
        <v>2199.5</v>
      </c>
      <c r="F41" s="10"/>
      <c r="G41" s="11"/>
      <c r="H41" s="10">
        <f t="shared" si="3"/>
        <v>2199.5</v>
      </c>
      <c r="I41" s="12"/>
    </row>
    <row r="42" spans="2:9" ht="52.5" customHeight="1" x14ac:dyDescent="0.3">
      <c r="B42" s="9" t="s">
        <v>51</v>
      </c>
      <c r="C42" s="9" t="s">
        <v>13</v>
      </c>
      <c r="D42" s="9"/>
      <c r="E42" s="10">
        <v>2314.66</v>
      </c>
      <c r="F42" s="10"/>
      <c r="G42" s="11"/>
      <c r="H42" s="10">
        <f t="shared" si="3"/>
        <v>2314.66</v>
      </c>
      <c r="I42" s="12"/>
    </row>
    <row r="43" spans="2:9" ht="52.5" customHeight="1" x14ac:dyDescent="0.3">
      <c r="B43" s="9" t="s">
        <v>52</v>
      </c>
      <c r="C43" s="9" t="s">
        <v>13</v>
      </c>
      <c r="D43" s="9"/>
      <c r="E43" s="10">
        <v>2800</v>
      </c>
      <c r="F43" s="10"/>
      <c r="G43" s="11"/>
      <c r="H43" s="10">
        <f t="shared" si="3"/>
        <v>2800</v>
      </c>
      <c r="I43" s="12"/>
    </row>
    <row r="44" spans="2:9" ht="52.5" customHeight="1" x14ac:dyDescent="0.3">
      <c r="B44" s="9" t="s">
        <v>53</v>
      </c>
      <c r="C44" s="9" t="s">
        <v>13</v>
      </c>
      <c r="D44" s="9"/>
      <c r="E44" s="10">
        <v>2241</v>
      </c>
      <c r="F44" s="10"/>
      <c r="G44" s="11"/>
      <c r="H44" s="10">
        <f t="shared" si="3"/>
        <v>2241</v>
      </c>
      <c r="I44" s="12"/>
    </row>
    <row r="45" spans="2:9" ht="28.5" customHeight="1" x14ac:dyDescent="0.3">
      <c r="B45" s="9"/>
      <c r="C45" s="14" t="s">
        <v>54</v>
      </c>
      <c r="D45" s="9"/>
      <c r="E45" s="15">
        <f>SUM(E40:E44)</f>
        <v>11230.31</v>
      </c>
      <c r="F45" s="15">
        <f>SUM(F40:F44)</f>
        <v>0</v>
      </c>
      <c r="G45" s="15">
        <f>SUM(G40:G44)</f>
        <v>0</v>
      </c>
      <c r="H45" s="15">
        <f>SUM(H40:H44)</f>
        <v>11230.31</v>
      </c>
    </row>
    <row r="46" spans="2:9" ht="22.5" customHeight="1" x14ac:dyDescent="0.3">
      <c r="B46" s="8" t="s">
        <v>55</v>
      </c>
      <c r="C46" s="8"/>
      <c r="D46" s="9"/>
      <c r="E46" s="10"/>
      <c r="F46" s="10"/>
      <c r="G46" s="11"/>
      <c r="H46" s="10"/>
    </row>
    <row r="47" spans="2:9" ht="52.5" customHeight="1" x14ac:dyDescent="0.3">
      <c r="B47" s="17" t="s">
        <v>56</v>
      </c>
      <c r="C47" s="9" t="s">
        <v>13</v>
      </c>
      <c r="D47" s="9"/>
      <c r="E47" s="10">
        <v>3112.5</v>
      </c>
      <c r="F47" s="10"/>
      <c r="G47" s="11"/>
      <c r="H47" s="10">
        <f t="shared" ref="H47:H50" si="4">E47+F47-G47</f>
        <v>3112.5</v>
      </c>
      <c r="I47" s="12"/>
    </row>
    <row r="48" spans="2:9" ht="52.5" customHeight="1" x14ac:dyDescent="0.3">
      <c r="B48" s="17" t="s">
        <v>57</v>
      </c>
      <c r="C48" s="9" t="s">
        <v>58</v>
      </c>
      <c r="D48" s="9"/>
      <c r="E48" s="10">
        <v>3500</v>
      </c>
      <c r="F48" s="10"/>
      <c r="G48" s="11"/>
      <c r="H48" s="10">
        <f t="shared" si="4"/>
        <v>3500</v>
      </c>
      <c r="I48" s="12"/>
    </row>
    <row r="49" spans="2:9" ht="52.5" customHeight="1" x14ac:dyDescent="0.3">
      <c r="B49" s="17" t="s">
        <v>59</v>
      </c>
      <c r="C49" s="9" t="s">
        <v>58</v>
      </c>
      <c r="D49" s="9"/>
      <c r="E49" s="10">
        <v>3500</v>
      </c>
      <c r="F49" s="10"/>
      <c r="G49" s="11"/>
      <c r="H49" s="10">
        <f t="shared" si="4"/>
        <v>3500</v>
      </c>
      <c r="I49" s="12"/>
    </row>
    <row r="50" spans="2:9" ht="52.5" customHeight="1" x14ac:dyDescent="0.3">
      <c r="B50" s="9" t="s">
        <v>60</v>
      </c>
      <c r="C50" s="9" t="s">
        <v>13</v>
      </c>
      <c r="D50" s="9"/>
      <c r="E50" s="10">
        <v>2593.75</v>
      </c>
      <c r="F50" s="10"/>
      <c r="G50" s="11"/>
      <c r="H50" s="10">
        <f t="shared" si="4"/>
        <v>2593.75</v>
      </c>
      <c r="I50" s="12" t="s">
        <v>43</v>
      </c>
    </row>
    <row r="51" spans="2:9" ht="28.5" customHeight="1" x14ac:dyDescent="0.3">
      <c r="B51" s="9"/>
      <c r="C51" s="14" t="s">
        <v>61</v>
      </c>
      <c r="D51" s="9"/>
      <c r="E51" s="15">
        <f>SUM(E47:E50)</f>
        <v>12706.25</v>
      </c>
      <c r="F51" s="15">
        <f>SUM(F47:F50)</f>
        <v>0</v>
      </c>
      <c r="G51" s="15">
        <f>SUM(G47:G50)</f>
        <v>0</v>
      </c>
      <c r="H51" s="15">
        <f>SUM(H47:H50)</f>
        <v>12706.25</v>
      </c>
    </row>
    <row r="52" spans="2:9" ht="28.5" customHeight="1" x14ac:dyDescent="0.3">
      <c r="B52" s="9"/>
      <c r="C52" s="14"/>
      <c r="D52" s="9"/>
      <c r="E52" s="18"/>
      <c r="F52" s="18"/>
      <c r="G52" s="18"/>
      <c r="H52" s="18"/>
    </row>
    <row r="53" spans="2:9" ht="28.5" customHeight="1" x14ac:dyDescent="0.3">
      <c r="B53" s="9"/>
      <c r="C53" s="14"/>
      <c r="D53" s="9"/>
      <c r="E53" s="18"/>
      <c r="F53" s="18"/>
      <c r="G53" s="18"/>
      <c r="H53" s="18"/>
    </row>
    <row r="54" spans="2:9" ht="51.75" customHeight="1" x14ac:dyDescent="0.3">
      <c r="B54" s="9"/>
      <c r="C54" s="9"/>
      <c r="D54" s="9"/>
      <c r="E54" s="10"/>
      <c r="F54" s="10"/>
      <c r="G54" s="11"/>
      <c r="H54" s="10"/>
    </row>
    <row r="55" spans="2:9" ht="22.5" customHeight="1" x14ac:dyDescent="0.3">
      <c r="B55" s="8" t="s">
        <v>62</v>
      </c>
      <c r="C55" s="8"/>
      <c r="D55" s="9"/>
      <c r="E55" s="10"/>
      <c r="F55" s="10"/>
      <c r="G55" s="11"/>
      <c r="H55" s="10"/>
    </row>
    <row r="56" spans="2:9" ht="52.5" customHeight="1" x14ac:dyDescent="0.3">
      <c r="B56" s="9" t="s">
        <v>63</v>
      </c>
      <c r="C56" s="9"/>
      <c r="D56" s="9"/>
      <c r="E56" s="10">
        <v>4648</v>
      </c>
      <c r="F56" s="10"/>
      <c r="G56" s="11"/>
      <c r="H56" s="10">
        <f t="shared" ref="H56:H59" si="5">E56+F56-G56</f>
        <v>4648</v>
      </c>
      <c r="I56" s="12"/>
    </row>
    <row r="57" spans="2:9" ht="52.5" customHeight="1" x14ac:dyDescent="0.3">
      <c r="B57" s="9" t="s">
        <v>64</v>
      </c>
      <c r="C57" s="9"/>
      <c r="D57" s="9"/>
      <c r="E57" s="10">
        <v>3334.21</v>
      </c>
      <c r="F57" s="10"/>
      <c r="G57" s="11"/>
      <c r="H57" s="10">
        <f t="shared" si="5"/>
        <v>3334.21</v>
      </c>
      <c r="I57" s="12"/>
    </row>
    <row r="58" spans="2:9" ht="52.5" customHeight="1" x14ac:dyDescent="0.3">
      <c r="B58" s="9" t="s">
        <v>65</v>
      </c>
      <c r="C58" s="9"/>
      <c r="D58" s="9"/>
      <c r="E58" s="10">
        <v>2550</v>
      </c>
      <c r="F58" s="10"/>
      <c r="G58" s="11"/>
      <c r="H58" s="10">
        <f t="shared" si="5"/>
        <v>2550</v>
      </c>
      <c r="I58" s="12"/>
    </row>
    <row r="59" spans="2:9" ht="52.5" customHeight="1" x14ac:dyDescent="0.3">
      <c r="B59" s="9" t="s">
        <v>66</v>
      </c>
      <c r="C59" s="9"/>
      <c r="D59" s="9"/>
      <c r="E59" s="10">
        <v>5187.5</v>
      </c>
      <c r="F59" s="10"/>
      <c r="G59" s="11"/>
      <c r="H59" s="10">
        <f t="shared" si="5"/>
        <v>5187.5</v>
      </c>
      <c r="I59" s="12"/>
    </row>
    <row r="60" spans="2:9" ht="28.5" customHeight="1" x14ac:dyDescent="0.3">
      <c r="B60" s="9"/>
      <c r="C60" s="14" t="s">
        <v>67</v>
      </c>
      <c r="D60" s="9"/>
      <c r="E60" s="15">
        <f>SUM(E56:E59)</f>
        <v>15719.71</v>
      </c>
      <c r="F60" s="15">
        <f>SUM(F56:F59)</f>
        <v>0</v>
      </c>
      <c r="G60" s="15">
        <f>SUM(G56:G59)</f>
        <v>0</v>
      </c>
      <c r="H60" s="15">
        <f>SUM(H56:H59)</f>
        <v>15719.71</v>
      </c>
    </row>
    <row r="61" spans="2:9" ht="22.5" customHeight="1" x14ac:dyDescent="0.3">
      <c r="B61" s="8" t="s">
        <v>68</v>
      </c>
      <c r="C61" s="8"/>
      <c r="D61" s="9"/>
      <c r="E61" s="10"/>
      <c r="F61" s="10"/>
      <c r="G61" s="11"/>
      <c r="H61" s="10"/>
    </row>
    <row r="62" spans="2:9" ht="52.5" customHeight="1" x14ac:dyDescent="0.3">
      <c r="B62" s="9" t="s">
        <v>69</v>
      </c>
      <c r="C62" s="9" t="s">
        <v>13</v>
      </c>
      <c r="D62" s="9"/>
      <c r="E62" s="10">
        <v>2277</v>
      </c>
      <c r="F62" s="10"/>
      <c r="G62" s="11"/>
      <c r="H62" s="10">
        <f t="shared" ref="H62:H63" si="6">E62+F62-G62</f>
        <v>2277</v>
      </c>
      <c r="I62" s="12"/>
    </row>
    <row r="63" spans="2:9" ht="51" customHeight="1" x14ac:dyDescent="0.3">
      <c r="B63" s="9" t="s">
        <v>70</v>
      </c>
      <c r="C63" s="9" t="s">
        <v>13</v>
      </c>
      <c r="D63" s="9"/>
      <c r="E63" s="10">
        <v>2182</v>
      </c>
      <c r="F63" s="10"/>
      <c r="G63" s="11"/>
      <c r="H63" s="10">
        <f t="shared" si="6"/>
        <v>2182</v>
      </c>
      <c r="I63" s="12"/>
    </row>
    <row r="64" spans="2:9" ht="28.5" customHeight="1" x14ac:dyDescent="0.3">
      <c r="B64" s="9"/>
      <c r="C64" s="14" t="s">
        <v>71</v>
      </c>
      <c r="D64" s="9"/>
      <c r="E64" s="15">
        <f>SUM(E62:E63)</f>
        <v>4459</v>
      </c>
      <c r="F64" s="15">
        <f>SUM(F62:F63)</f>
        <v>0</v>
      </c>
      <c r="G64" s="15">
        <f>SUM(G62:G63)</f>
        <v>0</v>
      </c>
      <c r="H64" s="15">
        <f>SUM(H62:H63)</f>
        <v>4459</v>
      </c>
    </row>
    <row r="65" spans="2:10" ht="52.5" customHeight="1" x14ac:dyDescent="0.3">
      <c r="B65" s="9"/>
      <c r="C65" s="9"/>
      <c r="D65" s="9"/>
      <c r="E65" s="10"/>
      <c r="F65" s="10"/>
      <c r="G65" s="11"/>
      <c r="H65" s="10"/>
    </row>
    <row r="66" spans="2:10" ht="22.5" customHeight="1" x14ac:dyDescent="0.3">
      <c r="B66" s="8" t="s">
        <v>72</v>
      </c>
      <c r="C66" s="8"/>
      <c r="D66" s="9"/>
      <c r="E66" s="10"/>
      <c r="F66" s="10"/>
      <c r="G66" s="11"/>
      <c r="H66" s="10"/>
    </row>
    <row r="67" spans="2:10" ht="52.5" customHeight="1" x14ac:dyDescent="0.3">
      <c r="B67" s="9" t="s">
        <v>73</v>
      </c>
      <c r="C67" s="9" t="s">
        <v>13</v>
      </c>
      <c r="D67" s="9"/>
      <c r="E67" s="10">
        <v>4668.75</v>
      </c>
      <c r="F67" s="10"/>
      <c r="G67" s="11"/>
      <c r="H67" s="10">
        <f t="shared" ref="H67:H73" si="7">E67+F67-G67</f>
        <v>4668.75</v>
      </c>
      <c r="I67" s="12"/>
    </row>
    <row r="68" spans="2:10" ht="52.5" customHeight="1" x14ac:dyDescent="0.3">
      <c r="B68" s="9" t="s">
        <v>74</v>
      </c>
      <c r="C68" s="9" t="s">
        <v>19</v>
      </c>
      <c r="D68" s="9"/>
      <c r="E68" s="10">
        <v>4648</v>
      </c>
      <c r="F68" s="10"/>
      <c r="G68" s="11"/>
      <c r="H68" s="10">
        <f t="shared" si="7"/>
        <v>4648</v>
      </c>
      <c r="I68" s="12"/>
    </row>
    <row r="69" spans="2:10" ht="52.5" customHeight="1" x14ac:dyDescent="0.3">
      <c r="B69" s="9" t="s">
        <v>75</v>
      </c>
      <c r="C69" s="9"/>
      <c r="D69" s="9"/>
      <c r="E69" s="10">
        <v>5187.5</v>
      </c>
      <c r="F69" s="10"/>
      <c r="G69" s="11"/>
      <c r="H69" s="10">
        <f t="shared" si="7"/>
        <v>5187.5</v>
      </c>
      <c r="I69" s="12"/>
    </row>
    <row r="70" spans="2:10" ht="52.5" customHeight="1" x14ac:dyDescent="0.3">
      <c r="B70" s="9" t="s">
        <v>76</v>
      </c>
      <c r="C70" s="9" t="s">
        <v>77</v>
      </c>
      <c r="D70" s="9"/>
      <c r="E70" s="10">
        <v>5706.25</v>
      </c>
      <c r="F70" s="10"/>
      <c r="G70" s="11"/>
      <c r="H70" s="10">
        <f t="shared" si="7"/>
        <v>5706.25</v>
      </c>
      <c r="I70" s="12"/>
    </row>
    <row r="71" spans="2:10" ht="52.5" customHeight="1" x14ac:dyDescent="0.3">
      <c r="B71" s="9" t="s">
        <v>78</v>
      </c>
      <c r="C71" s="9" t="s">
        <v>79</v>
      </c>
      <c r="D71" s="9"/>
      <c r="E71" s="10">
        <v>4800</v>
      </c>
      <c r="F71" s="10"/>
      <c r="G71" s="11"/>
      <c r="H71" s="10">
        <f t="shared" si="7"/>
        <v>4800</v>
      </c>
      <c r="I71" s="12"/>
    </row>
    <row r="72" spans="2:10" ht="52.5" customHeight="1" x14ac:dyDescent="0.3">
      <c r="B72" s="9" t="s">
        <v>80</v>
      </c>
      <c r="C72" s="9" t="s">
        <v>81</v>
      </c>
      <c r="D72" s="9"/>
      <c r="E72" s="10">
        <v>3800</v>
      </c>
      <c r="F72" s="10"/>
      <c r="G72" s="11"/>
      <c r="H72" s="10">
        <f t="shared" si="7"/>
        <v>3800</v>
      </c>
      <c r="I72" s="12"/>
    </row>
    <row r="73" spans="2:10" ht="52.5" customHeight="1" x14ac:dyDescent="0.3">
      <c r="B73" s="9" t="s">
        <v>82</v>
      </c>
      <c r="C73" s="9"/>
      <c r="D73" s="9"/>
      <c r="E73" s="10">
        <v>5706.25</v>
      </c>
      <c r="F73" s="10"/>
      <c r="G73" s="11"/>
      <c r="H73" s="10">
        <f t="shared" si="7"/>
        <v>5706.25</v>
      </c>
      <c r="I73" s="12"/>
    </row>
    <row r="74" spans="2:10" ht="28.5" customHeight="1" x14ac:dyDescent="0.3">
      <c r="B74" s="9"/>
      <c r="C74" s="14" t="s">
        <v>83</v>
      </c>
      <c r="D74" s="9"/>
      <c r="E74" s="15">
        <f>SUM(E67:E73)</f>
        <v>34516.75</v>
      </c>
      <c r="F74" s="15">
        <f>SUM(F67:F73)</f>
        <v>0</v>
      </c>
      <c r="G74" s="15">
        <f>SUM(G67:G73)</f>
        <v>0</v>
      </c>
      <c r="H74" s="15">
        <f>SUM(H67:H73)</f>
        <v>34516.75</v>
      </c>
    </row>
    <row r="75" spans="2:10" ht="24.75" customHeight="1" x14ac:dyDescent="0.3">
      <c r="B75" s="9"/>
      <c r="C75" s="9"/>
      <c r="D75" s="9"/>
      <c r="E75" s="10"/>
      <c r="F75" s="10"/>
      <c r="G75" s="11"/>
      <c r="H75" s="10"/>
    </row>
    <row r="76" spans="2:10" ht="22.5" customHeight="1" x14ac:dyDescent="0.3">
      <c r="B76" s="8" t="s">
        <v>84</v>
      </c>
      <c r="C76" s="8"/>
      <c r="D76" s="9"/>
      <c r="E76" s="10"/>
      <c r="F76" s="10"/>
      <c r="G76" s="11"/>
      <c r="H76" s="10"/>
    </row>
    <row r="77" spans="2:10" ht="52.5" customHeight="1" x14ac:dyDescent="0.3">
      <c r="B77" s="9" t="s">
        <v>85</v>
      </c>
      <c r="C77" s="9" t="s">
        <v>13</v>
      </c>
      <c r="D77" s="9"/>
      <c r="E77" s="10">
        <v>2667.31</v>
      </c>
      <c r="F77" s="10"/>
      <c r="G77" s="11"/>
      <c r="H77" s="10">
        <f t="shared" ref="H77:H84" si="8">E77+F77-G77</f>
        <v>2667.31</v>
      </c>
      <c r="I77" s="12"/>
      <c r="J77" s="19"/>
    </row>
    <row r="78" spans="2:10" ht="52.5" customHeight="1" x14ac:dyDescent="0.3">
      <c r="B78" s="9" t="s">
        <v>86</v>
      </c>
      <c r="C78" s="9" t="s">
        <v>13</v>
      </c>
      <c r="D78" s="9"/>
      <c r="E78" s="10">
        <v>2899.29</v>
      </c>
      <c r="F78" s="10"/>
      <c r="G78" s="11"/>
      <c r="H78" s="10">
        <f t="shared" si="8"/>
        <v>2899.29</v>
      </c>
      <c r="I78" s="12"/>
      <c r="J78" s="19"/>
    </row>
    <row r="79" spans="2:10" ht="52.5" customHeight="1" x14ac:dyDescent="0.3">
      <c r="B79" s="9" t="s">
        <v>87</v>
      </c>
      <c r="C79" s="9"/>
      <c r="D79" s="9"/>
      <c r="E79" s="10">
        <v>2905</v>
      </c>
      <c r="F79" s="10"/>
      <c r="G79" s="11"/>
      <c r="H79" s="10">
        <f t="shared" si="8"/>
        <v>2905</v>
      </c>
      <c r="I79" s="12" t="s">
        <v>43</v>
      </c>
    </row>
    <row r="80" spans="2:10" ht="52.5" customHeight="1" x14ac:dyDescent="0.3">
      <c r="B80" s="9" t="s">
        <v>88</v>
      </c>
      <c r="C80" s="9" t="s">
        <v>89</v>
      </c>
      <c r="D80" s="9"/>
      <c r="E80" s="10">
        <v>2075</v>
      </c>
      <c r="F80" s="10"/>
      <c r="G80" s="11"/>
      <c r="H80" s="10">
        <f t="shared" si="8"/>
        <v>2075</v>
      </c>
      <c r="I80" s="12"/>
    </row>
    <row r="81" spans="2:10" ht="52.5" customHeight="1" x14ac:dyDescent="0.3">
      <c r="B81" s="9" t="s">
        <v>90</v>
      </c>
      <c r="C81" s="9" t="s">
        <v>89</v>
      </c>
      <c r="D81" s="9"/>
      <c r="E81" s="10">
        <v>2905</v>
      </c>
      <c r="F81" s="10"/>
      <c r="G81" s="11"/>
      <c r="H81" s="10">
        <f t="shared" si="8"/>
        <v>2905</v>
      </c>
      <c r="I81" s="12"/>
    </row>
    <row r="82" spans="2:10" ht="52.5" customHeight="1" x14ac:dyDescent="0.3">
      <c r="B82" s="9" t="s">
        <v>91</v>
      </c>
      <c r="C82" s="9" t="s">
        <v>89</v>
      </c>
      <c r="D82" s="9"/>
      <c r="E82" s="10">
        <v>1999.26</v>
      </c>
      <c r="F82" s="10"/>
      <c r="G82" s="11"/>
      <c r="H82" s="10">
        <f t="shared" si="8"/>
        <v>1999.26</v>
      </c>
      <c r="I82" s="12"/>
    </row>
    <row r="83" spans="2:10" ht="52.5" customHeight="1" x14ac:dyDescent="0.3">
      <c r="B83" s="9" t="s">
        <v>92</v>
      </c>
      <c r="C83" s="9" t="s">
        <v>89</v>
      </c>
      <c r="D83" s="9"/>
      <c r="E83" s="10">
        <v>3112.5</v>
      </c>
      <c r="F83" s="10"/>
      <c r="G83" s="11"/>
      <c r="H83" s="10">
        <f t="shared" si="8"/>
        <v>3112.5</v>
      </c>
      <c r="I83" s="12"/>
    </row>
    <row r="84" spans="2:10" ht="52.5" customHeight="1" x14ac:dyDescent="0.3">
      <c r="B84" s="9" t="s">
        <v>93</v>
      </c>
      <c r="C84" s="9" t="s">
        <v>13</v>
      </c>
      <c r="D84" s="9"/>
      <c r="E84" s="10">
        <v>1932.86</v>
      </c>
      <c r="F84" s="10"/>
      <c r="G84" s="11"/>
      <c r="H84" s="10">
        <f t="shared" si="8"/>
        <v>1932.86</v>
      </c>
      <c r="I84" s="12" t="s">
        <v>43</v>
      </c>
      <c r="J84" s="19"/>
    </row>
    <row r="85" spans="2:10" ht="28.5" customHeight="1" x14ac:dyDescent="0.3">
      <c r="B85" s="9"/>
      <c r="C85" s="14" t="s">
        <v>94</v>
      </c>
      <c r="D85" s="9"/>
      <c r="E85" s="15">
        <f>SUM(E77:E84)</f>
        <v>20496.22</v>
      </c>
      <c r="F85" s="15">
        <f>SUM(F77:F84)</f>
        <v>0</v>
      </c>
      <c r="G85" s="15">
        <f>SUM(G77:G84)</f>
        <v>0</v>
      </c>
      <c r="H85" s="15">
        <f>SUM(H77:H84)</f>
        <v>20496.22</v>
      </c>
    </row>
    <row r="86" spans="2:10" ht="18.75" customHeight="1" x14ac:dyDescent="0.3">
      <c r="B86" s="9"/>
      <c r="C86" s="9"/>
      <c r="D86" s="9"/>
      <c r="E86" s="10"/>
      <c r="F86" s="10"/>
      <c r="G86" s="11"/>
      <c r="H86" s="10"/>
    </row>
    <row r="87" spans="2:10" ht="22.5" customHeight="1" x14ac:dyDescent="0.3">
      <c r="B87" s="8" t="s">
        <v>95</v>
      </c>
      <c r="C87" s="8"/>
      <c r="D87" s="9"/>
      <c r="E87" s="10"/>
      <c r="F87" s="10"/>
      <c r="G87" s="11"/>
      <c r="H87" s="10"/>
    </row>
    <row r="88" spans="2:10" ht="52.5" customHeight="1" x14ac:dyDescent="0.3">
      <c r="B88" s="9"/>
      <c r="C88" s="9" t="s">
        <v>96</v>
      </c>
      <c r="D88" s="9"/>
      <c r="E88" s="10">
        <v>3227.87</v>
      </c>
      <c r="F88" s="10"/>
      <c r="G88" s="11"/>
      <c r="H88" s="10">
        <f t="shared" ref="H88:H96" si="9">E88+F88-G88</f>
        <v>3227.87</v>
      </c>
      <c r="I88" s="12"/>
    </row>
    <row r="89" spans="2:10" ht="52.5" customHeight="1" x14ac:dyDescent="0.3">
      <c r="B89" s="9"/>
      <c r="C89" s="9" t="s">
        <v>96</v>
      </c>
      <c r="D89" s="13"/>
      <c r="E89" s="10">
        <f>3227.87</f>
        <v>3227.87</v>
      </c>
      <c r="F89" s="10"/>
      <c r="G89" s="11"/>
      <c r="H89" s="10">
        <f t="shared" si="9"/>
        <v>3227.87</v>
      </c>
      <c r="I89" s="12"/>
    </row>
    <row r="90" spans="2:10" ht="52.5" customHeight="1" x14ac:dyDescent="0.3">
      <c r="B90" s="9"/>
      <c r="C90" s="9" t="s">
        <v>97</v>
      </c>
      <c r="D90" s="9"/>
      <c r="E90" s="10">
        <v>2905</v>
      </c>
      <c r="F90" s="10"/>
      <c r="G90" s="11"/>
      <c r="H90" s="10">
        <f t="shared" si="9"/>
        <v>2905</v>
      </c>
      <c r="I90" s="12"/>
    </row>
    <row r="91" spans="2:10" ht="52.5" customHeight="1" x14ac:dyDescent="0.3">
      <c r="B91" s="9"/>
      <c r="C91" s="9" t="s">
        <v>96</v>
      </c>
      <c r="D91" s="9"/>
      <c r="E91" s="10">
        <v>3227.87</v>
      </c>
      <c r="F91" s="10"/>
      <c r="G91" s="11"/>
      <c r="H91" s="10">
        <f t="shared" si="9"/>
        <v>3227.87</v>
      </c>
      <c r="I91" s="12"/>
    </row>
    <row r="92" spans="2:10" ht="52.5" customHeight="1" x14ac:dyDescent="0.3">
      <c r="B92" s="9"/>
      <c r="C92" s="9" t="s">
        <v>96</v>
      </c>
      <c r="D92" s="13"/>
      <c r="E92" s="10">
        <f>3227.87</f>
        <v>3227.87</v>
      </c>
      <c r="F92" s="10"/>
      <c r="G92" s="11"/>
      <c r="H92" s="10">
        <f t="shared" si="9"/>
        <v>3227.87</v>
      </c>
      <c r="I92" s="12"/>
    </row>
    <row r="93" spans="2:10" ht="52.5" customHeight="1" x14ac:dyDescent="0.3">
      <c r="B93" s="9"/>
      <c r="C93" s="9" t="s">
        <v>96</v>
      </c>
      <c r="D93" s="13"/>
      <c r="E93" s="10">
        <f>3111</f>
        <v>3111</v>
      </c>
      <c r="F93" s="10"/>
      <c r="G93" s="11"/>
      <c r="H93" s="10">
        <f t="shared" si="9"/>
        <v>3111</v>
      </c>
      <c r="I93" s="12"/>
    </row>
    <row r="94" spans="2:10" ht="52.5" customHeight="1" x14ac:dyDescent="0.3">
      <c r="B94" s="9"/>
      <c r="C94" s="9" t="s">
        <v>96</v>
      </c>
      <c r="D94" s="13"/>
      <c r="E94" s="10">
        <v>3111</v>
      </c>
      <c r="F94" s="10"/>
      <c r="G94" s="11"/>
      <c r="H94" s="10">
        <f t="shared" si="9"/>
        <v>3111</v>
      </c>
      <c r="I94" s="12"/>
    </row>
    <row r="95" spans="2:10" ht="52.5" customHeight="1" x14ac:dyDescent="0.3">
      <c r="B95" s="9"/>
      <c r="C95" s="9" t="s">
        <v>96</v>
      </c>
      <c r="D95" s="13"/>
      <c r="E95" s="10">
        <v>3111</v>
      </c>
      <c r="F95" s="10"/>
      <c r="G95" s="11"/>
      <c r="H95" s="10">
        <f t="shared" si="9"/>
        <v>3111</v>
      </c>
      <c r="I95" s="12"/>
    </row>
    <row r="96" spans="2:10" ht="52.5" customHeight="1" x14ac:dyDescent="0.3">
      <c r="B96" s="9"/>
      <c r="C96" s="9" t="s">
        <v>96</v>
      </c>
      <c r="D96" s="13"/>
      <c r="E96" s="10">
        <f>3227.87</f>
        <v>3227.87</v>
      </c>
      <c r="F96" s="10"/>
      <c r="G96" s="11"/>
      <c r="H96" s="10">
        <f t="shared" si="9"/>
        <v>3227.87</v>
      </c>
      <c r="I96" s="12"/>
    </row>
    <row r="97" spans="2:10" ht="28.5" customHeight="1" x14ac:dyDescent="0.3">
      <c r="B97" s="9"/>
      <c r="C97" s="14" t="s">
        <v>98</v>
      </c>
      <c r="D97" s="9"/>
      <c r="E97" s="15">
        <f>SUM(E88:E96)</f>
        <v>28377.35</v>
      </c>
      <c r="F97" s="15">
        <f>SUM(F88:F96)</f>
        <v>0</v>
      </c>
      <c r="G97" s="15">
        <f>SUM(G88:G96)</f>
        <v>0</v>
      </c>
      <c r="H97" s="15">
        <f>SUM(H88:H96)</f>
        <v>28377.35</v>
      </c>
    </row>
    <row r="98" spans="2:10" ht="28.5" customHeight="1" x14ac:dyDescent="0.3">
      <c r="B98" s="9"/>
      <c r="C98" s="14"/>
      <c r="D98" s="9"/>
      <c r="E98" s="18"/>
      <c r="F98" s="18"/>
      <c r="G98" s="18"/>
      <c r="H98" s="18"/>
    </row>
    <row r="99" spans="2:10" ht="28.5" customHeight="1" x14ac:dyDescent="0.3">
      <c r="B99" s="9"/>
      <c r="C99" s="14"/>
      <c r="D99" s="9"/>
      <c r="E99" s="18"/>
      <c r="F99" s="18"/>
      <c r="G99" s="18"/>
      <c r="H99" s="18"/>
    </row>
    <row r="100" spans="2:10" ht="28.5" customHeight="1" x14ac:dyDescent="0.3">
      <c r="B100" s="9"/>
      <c r="C100" s="14"/>
      <c r="D100" s="9"/>
      <c r="E100" s="18"/>
      <c r="F100" s="18"/>
      <c r="G100" s="18"/>
      <c r="H100" s="18"/>
    </row>
    <row r="101" spans="2:10" ht="28.5" customHeight="1" x14ac:dyDescent="0.3">
      <c r="B101" s="9"/>
      <c r="C101" s="14"/>
      <c r="D101" s="9"/>
      <c r="E101" s="18"/>
      <c r="F101" s="18"/>
      <c r="G101" s="18"/>
      <c r="H101" s="18"/>
    </row>
    <row r="102" spans="2:10" ht="22.5" customHeight="1" x14ac:dyDescent="0.3">
      <c r="B102" s="8" t="s">
        <v>99</v>
      </c>
      <c r="C102" s="8"/>
      <c r="D102" s="9"/>
      <c r="E102" s="10"/>
      <c r="F102" s="10"/>
      <c r="G102" s="11"/>
      <c r="H102" s="10"/>
    </row>
    <row r="103" spans="2:10" ht="52.5" customHeight="1" x14ac:dyDescent="0.3">
      <c r="B103" s="9" t="s">
        <v>100</v>
      </c>
      <c r="C103" s="9" t="s">
        <v>13</v>
      </c>
      <c r="D103" s="9"/>
      <c r="E103" s="10">
        <v>1244.5899999999999</v>
      </c>
      <c r="F103" s="10"/>
      <c r="G103" s="11"/>
      <c r="H103" s="10">
        <f t="shared" ref="H103" si="10">E103+F103-G103</f>
        <v>1244.5899999999999</v>
      </c>
      <c r="I103" s="12"/>
    </row>
    <row r="104" spans="2:10" ht="28.5" customHeight="1" x14ac:dyDescent="0.3">
      <c r="B104" s="9"/>
      <c r="C104" s="14" t="s">
        <v>101</v>
      </c>
      <c r="D104" s="9"/>
      <c r="E104" s="15">
        <f>SUM(E103:E103)</f>
        <v>1244.5899999999999</v>
      </c>
      <c r="F104" s="15">
        <f>SUM(F103:F103)</f>
        <v>0</v>
      </c>
      <c r="G104" s="15">
        <f>SUM(G103:G103)</f>
        <v>0</v>
      </c>
      <c r="H104" s="15">
        <f>SUM(H103:H103)</f>
        <v>1244.5899999999999</v>
      </c>
    </row>
    <row r="105" spans="2:10" ht="26.25" customHeight="1" x14ac:dyDescent="0.3">
      <c r="B105" s="9"/>
      <c r="C105" s="9"/>
      <c r="D105" s="9"/>
      <c r="E105" s="10"/>
      <c r="F105" s="10"/>
      <c r="G105" s="11"/>
      <c r="H105" s="10"/>
    </row>
    <row r="106" spans="2:10" ht="22.5" customHeight="1" x14ac:dyDescent="0.3">
      <c r="B106" s="8" t="s">
        <v>102</v>
      </c>
      <c r="C106" s="8"/>
      <c r="D106" s="9"/>
      <c r="E106" s="10"/>
      <c r="F106" s="10"/>
      <c r="G106" s="11"/>
      <c r="H106" s="10"/>
    </row>
    <row r="107" spans="2:10" ht="52.5" customHeight="1" x14ac:dyDescent="0.3">
      <c r="B107" s="9" t="s">
        <v>103</v>
      </c>
      <c r="C107" s="9" t="s">
        <v>13</v>
      </c>
      <c r="D107" s="9"/>
      <c r="E107" s="10">
        <v>2905</v>
      </c>
      <c r="F107" s="10"/>
      <c r="G107" s="11"/>
      <c r="H107" s="10">
        <f t="shared" ref="H107:H108" si="11">E107+F107-G107</f>
        <v>2905</v>
      </c>
      <c r="I107" s="12"/>
    </row>
    <row r="108" spans="2:10" ht="52.5" customHeight="1" x14ac:dyDescent="0.3">
      <c r="B108" s="9" t="s">
        <v>104</v>
      </c>
      <c r="C108" s="9" t="s">
        <v>13</v>
      </c>
      <c r="D108" s="9"/>
      <c r="E108" s="10">
        <v>3000</v>
      </c>
      <c r="F108" s="10"/>
      <c r="G108" s="11"/>
      <c r="H108" s="10">
        <f t="shared" si="11"/>
        <v>3000</v>
      </c>
      <c r="I108" s="20"/>
      <c r="J108" s="19"/>
    </row>
    <row r="109" spans="2:10" ht="28.5" customHeight="1" x14ac:dyDescent="0.3">
      <c r="B109" s="9"/>
      <c r="C109" s="14" t="s">
        <v>105</v>
      </c>
      <c r="D109" s="9"/>
      <c r="E109" s="15">
        <f>SUM(E107:E108)</f>
        <v>5905</v>
      </c>
      <c r="F109" s="15">
        <f>SUM(F107:F108)</f>
        <v>0</v>
      </c>
      <c r="G109" s="15">
        <f>SUM(G107:G108)</f>
        <v>0</v>
      </c>
      <c r="H109" s="15">
        <f>SUM(H107:H108)</f>
        <v>5905</v>
      </c>
    </row>
    <row r="110" spans="2:10" ht="36" customHeight="1" x14ac:dyDescent="0.3">
      <c r="B110" s="9"/>
      <c r="C110" s="9"/>
      <c r="D110" s="9"/>
      <c r="E110" s="10"/>
      <c r="F110" s="10"/>
      <c r="G110" s="11"/>
      <c r="H110" s="10"/>
    </row>
    <row r="111" spans="2:10" ht="22.5" customHeight="1" x14ac:dyDescent="0.3">
      <c r="B111" s="8" t="s">
        <v>106</v>
      </c>
      <c r="C111" s="8"/>
      <c r="D111" s="9"/>
      <c r="E111" s="10"/>
      <c r="F111" s="10"/>
      <c r="G111" s="11"/>
      <c r="H111" s="10"/>
    </row>
    <row r="112" spans="2:10" ht="52.5" customHeight="1" x14ac:dyDescent="0.3">
      <c r="B112" s="9" t="s">
        <v>107</v>
      </c>
      <c r="C112" s="9"/>
      <c r="D112" s="9"/>
      <c r="E112" s="10">
        <v>2800</v>
      </c>
      <c r="F112" s="10"/>
      <c r="G112" s="11"/>
      <c r="H112" s="10">
        <f t="shared" ref="H112:H113" si="12">E112+F112-G112</f>
        <v>2800</v>
      </c>
      <c r="I112" s="12"/>
    </row>
    <row r="113" spans="2:9" ht="52.5" customHeight="1" x14ac:dyDescent="0.3">
      <c r="B113" s="9" t="s">
        <v>108</v>
      </c>
      <c r="C113" s="9" t="s">
        <v>97</v>
      </c>
      <c r="D113" s="9"/>
      <c r="E113" s="10">
        <v>2800</v>
      </c>
      <c r="F113" s="10"/>
      <c r="G113" s="11"/>
      <c r="H113" s="10">
        <f t="shared" si="12"/>
        <v>2800</v>
      </c>
      <c r="I113" s="12"/>
    </row>
    <row r="114" spans="2:9" ht="48" customHeight="1" x14ac:dyDescent="0.3">
      <c r="B114" s="9"/>
      <c r="C114" s="14" t="s">
        <v>109</v>
      </c>
      <c r="D114" s="9"/>
      <c r="E114" s="15">
        <f>SUM(E112:E113)</f>
        <v>5600</v>
      </c>
      <c r="F114" s="15">
        <f t="shared" ref="F114:H114" si="13">SUM(F112:F113)</f>
        <v>0</v>
      </c>
      <c r="G114" s="15">
        <f t="shared" si="13"/>
        <v>0</v>
      </c>
      <c r="H114" s="15">
        <f t="shared" si="13"/>
        <v>5600</v>
      </c>
    </row>
    <row r="115" spans="2:9" ht="22.5" customHeight="1" x14ac:dyDescent="0.3">
      <c r="B115" s="8" t="s">
        <v>110</v>
      </c>
      <c r="C115" s="8"/>
      <c r="D115" s="9"/>
      <c r="E115" s="10"/>
      <c r="F115" s="10"/>
      <c r="G115" s="11"/>
      <c r="H115" s="10"/>
    </row>
    <row r="116" spans="2:9" ht="52.5" customHeight="1" x14ac:dyDescent="0.3">
      <c r="B116" s="9" t="s">
        <v>111</v>
      </c>
      <c r="C116" s="9" t="s">
        <v>13</v>
      </c>
      <c r="D116" s="9"/>
      <c r="E116" s="10">
        <v>3631.25</v>
      </c>
      <c r="F116" s="10"/>
      <c r="G116" s="11"/>
      <c r="H116" s="10">
        <f t="shared" ref="H116:H117" si="14">E116+F116-G116</f>
        <v>3631.25</v>
      </c>
      <c r="I116" s="12"/>
    </row>
    <row r="117" spans="2:9" ht="52.5" customHeight="1" x14ac:dyDescent="0.3">
      <c r="B117" s="9" t="s">
        <v>112</v>
      </c>
      <c r="C117" s="9" t="s">
        <v>13</v>
      </c>
      <c r="D117" s="9"/>
      <c r="E117" s="10">
        <v>3631.25</v>
      </c>
      <c r="F117" s="10"/>
      <c r="G117" s="11"/>
      <c r="H117" s="10">
        <f t="shared" si="14"/>
        <v>3631.25</v>
      </c>
      <c r="I117" s="12"/>
    </row>
    <row r="118" spans="2:9" ht="36.75" customHeight="1" x14ac:dyDescent="0.3">
      <c r="B118" s="9"/>
      <c r="C118" s="14" t="s">
        <v>113</v>
      </c>
      <c r="D118" s="9"/>
      <c r="E118" s="15">
        <f>SUM(E116:E117)</f>
        <v>7262.5</v>
      </c>
      <c r="F118" s="15">
        <f>SUM(F116:F117)</f>
        <v>0</v>
      </c>
      <c r="G118" s="15">
        <f>SUM(G116:G117)</f>
        <v>0</v>
      </c>
      <c r="H118" s="15">
        <f>SUM(H116:H117)</f>
        <v>7262.5</v>
      </c>
    </row>
    <row r="119" spans="2:9" ht="102" customHeight="1" x14ac:dyDescent="0.3">
      <c r="B119" s="9"/>
      <c r="C119" s="9"/>
      <c r="D119" s="9"/>
      <c r="E119" s="10"/>
      <c r="F119" s="10"/>
      <c r="G119" s="11"/>
      <c r="H119" s="10"/>
    </row>
    <row r="120" spans="2:9" ht="22.5" customHeight="1" x14ac:dyDescent="0.3">
      <c r="B120" s="8" t="s">
        <v>114</v>
      </c>
      <c r="C120" s="8"/>
      <c r="D120" s="9"/>
      <c r="E120" s="10"/>
      <c r="F120" s="10"/>
      <c r="G120" s="11"/>
      <c r="H120" s="10"/>
    </row>
    <row r="121" spans="2:9" ht="52.5" customHeight="1" x14ac:dyDescent="0.3">
      <c r="B121" s="9" t="s">
        <v>115</v>
      </c>
      <c r="C121" s="9" t="s">
        <v>13</v>
      </c>
      <c r="D121" s="9"/>
      <c r="E121" s="10">
        <v>2800</v>
      </c>
      <c r="F121" s="10"/>
      <c r="G121" s="11"/>
      <c r="H121" s="10">
        <f t="shared" ref="H121:H122" si="15">E121+F121-G121</f>
        <v>2800</v>
      </c>
      <c r="I121" s="12"/>
    </row>
    <row r="122" spans="2:9" ht="52.5" customHeight="1" x14ac:dyDescent="0.3">
      <c r="B122" s="9" t="s">
        <v>116</v>
      </c>
      <c r="C122" s="9" t="s">
        <v>13</v>
      </c>
      <c r="D122" s="9"/>
      <c r="E122" s="10">
        <v>2800</v>
      </c>
      <c r="F122" s="10"/>
      <c r="G122" s="11"/>
      <c r="H122" s="10">
        <f t="shared" si="15"/>
        <v>2800</v>
      </c>
      <c r="I122" s="12"/>
    </row>
    <row r="123" spans="2:9" ht="36.75" customHeight="1" x14ac:dyDescent="0.3">
      <c r="B123" s="9"/>
      <c r="C123" s="14" t="s">
        <v>117</v>
      </c>
      <c r="D123" s="9"/>
      <c r="E123" s="15">
        <f>SUM(E121:E122)</f>
        <v>5600</v>
      </c>
      <c r="F123" s="15">
        <f>SUM(F121:F122)</f>
        <v>0</v>
      </c>
      <c r="G123" s="15">
        <f>SUM(G121:G122)</f>
        <v>0</v>
      </c>
      <c r="H123" s="15">
        <f>SUM(H121:H122)</f>
        <v>5600</v>
      </c>
    </row>
    <row r="124" spans="2:9" ht="52.5" customHeight="1" x14ac:dyDescent="0.3">
      <c r="B124" s="9"/>
      <c r="C124" s="9"/>
      <c r="D124" s="9"/>
      <c r="E124" s="10"/>
      <c r="F124" s="10"/>
      <c r="G124" s="11"/>
      <c r="H124" s="10"/>
    </row>
    <row r="125" spans="2:9" ht="12" customHeight="1" x14ac:dyDescent="0.3">
      <c r="B125" s="8"/>
      <c r="C125" s="8"/>
      <c r="D125" s="9"/>
      <c r="E125" s="10"/>
      <c r="F125" s="10"/>
      <c r="G125" s="11"/>
      <c r="H125" s="10"/>
    </row>
    <row r="126" spans="2:9" ht="22.5" customHeight="1" x14ac:dyDescent="0.3">
      <c r="B126" s="8" t="s">
        <v>118</v>
      </c>
      <c r="C126" s="8"/>
      <c r="D126" s="9"/>
      <c r="E126" s="10"/>
      <c r="F126" s="10"/>
      <c r="G126" s="11"/>
      <c r="H126" s="10"/>
    </row>
    <row r="127" spans="2:9" ht="52.5" customHeight="1" x14ac:dyDescent="0.3">
      <c r="B127" s="9" t="s">
        <v>119</v>
      </c>
      <c r="C127" s="9"/>
      <c r="D127" s="9"/>
      <c r="E127" s="10">
        <v>2593.75</v>
      </c>
      <c r="F127" s="10"/>
      <c r="G127" s="11"/>
      <c r="H127" s="10">
        <f t="shared" ref="H127:H128" si="16">E127+F127-G127</f>
        <v>2593.75</v>
      </c>
      <c r="I127" s="12"/>
    </row>
    <row r="128" spans="2:9" ht="52.5" customHeight="1" x14ac:dyDescent="0.3">
      <c r="B128" s="9" t="s">
        <v>120</v>
      </c>
      <c r="C128" s="9"/>
      <c r="D128" s="9"/>
      <c r="E128" s="10">
        <v>2905</v>
      </c>
      <c r="F128" s="10"/>
      <c r="G128" s="11"/>
      <c r="H128" s="10">
        <f t="shared" si="16"/>
        <v>2905</v>
      </c>
      <c r="I128" s="12"/>
    </row>
    <row r="129" spans="2:9" ht="52.5" customHeight="1" x14ac:dyDescent="0.3">
      <c r="B129" s="9" t="s">
        <v>121</v>
      </c>
      <c r="C129" s="9"/>
      <c r="D129" s="9"/>
      <c r="E129" s="10">
        <v>2905</v>
      </c>
      <c r="F129" s="10"/>
      <c r="G129" s="11"/>
      <c r="H129" s="10">
        <f>E129+F129-G129</f>
        <v>2905</v>
      </c>
      <c r="I129" s="12"/>
    </row>
    <row r="130" spans="2:9" ht="52.5" customHeight="1" x14ac:dyDescent="0.3">
      <c r="B130" s="9" t="s">
        <v>122</v>
      </c>
      <c r="C130" s="9"/>
      <c r="D130" s="9"/>
      <c r="E130" s="10">
        <v>2905</v>
      </c>
      <c r="F130" s="10"/>
      <c r="G130" s="11"/>
      <c r="H130" s="10">
        <f>E130+F130-G130</f>
        <v>2905</v>
      </c>
      <c r="I130" s="20"/>
    </row>
    <row r="131" spans="2:9" ht="36.75" customHeight="1" x14ac:dyDescent="0.3">
      <c r="B131" s="9"/>
      <c r="C131" s="14" t="s">
        <v>123</v>
      </c>
      <c r="D131" s="9"/>
      <c r="E131" s="15">
        <f>SUM(E127:E130)</f>
        <v>11308.75</v>
      </c>
      <c r="F131" s="15">
        <f>SUM(F127:F130)</f>
        <v>0</v>
      </c>
      <c r="G131" s="15">
        <f>SUM(G127:G130)</f>
        <v>0</v>
      </c>
      <c r="H131" s="15">
        <f>SUM(H127:H130)</f>
        <v>11308.75</v>
      </c>
    </row>
    <row r="132" spans="2:9" ht="37.5" customHeight="1" x14ac:dyDescent="0.3">
      <c r="B132" s="9"/>
      <c r="C132" s="9"/>
      <c r="D132" s="9"/>
      <c r="E132" s="10"/>
      <c r="F132" s="10"/>
      <c r="G132" s="11"/>
      <c r="H132" s="10"/>
    </row>
    <row r="133" spans="2:9" ht="22.5" customHeight="1" x14ac:dyDescent="0.3">
      <c r="B133" s="8" t="s">
        <v>124</v>
      </c>
      <c r="C133" s="8"/>
      <c r="D133" s="9"/>
      <c r="E133" s="10"/>
      <c r="F133" s="10"/>
      <c r="G133" s="11"/>
      <c r="H133" s="10"/>
    </row>
    <row r="134" spans="2:9" ht="52.5" customHeight="1" x14ac:dyDescent="0.3">
      <c r="B134" s="9" t="s">
        <v>125</v>
      </c>
      <c r="C134" s="9"/>
      <c r="D134" s="9"/>
      <c r="E134" s="10">
        <v>6225</v>
      </c>
      <c r="F134" s="10"/>
      <c r="G134" s="11"/>
      <c r="H134" s="10">
        <f t="shared" ref="H134:H135" si="17">E134+F134-G134</f>
        <v>6225</v>
      </c>
      <c r="I134" s="12"/>
    </row>
    <row r="135" spans="2:9" ht="52.5" customHeight="1" x14ac:dyDescent="0.3">
      <c r="B135" s="9" t="s">
        <v>126</v>
      </c>
      <c r="C135" s="9"/>
      <c r="D135" s="9"/>
      <c r="E135" s="10">
        <v>3631.25</v>
      </c>
      <c r="F135" s="10"/>
      <c r="G135" s="11"/>
      <c r="H135" s="10">
        <f t="shared" si="17"/>
        <v>3631.25</v>
      </c>
      <c r="I135" s="12"/>
    </row>
    <row r="136" spans="2:9" ht="36.75" customHeight="1" x14ac:dyDescent="0.3">
      <c r="B136" s="9"/>
      <c r="C136" s="14" t="s">
        <v>127</v>
      </c>
      <c r="D136" s="9"/>
      <c r="E136" s="15">
        <f>SUM(E134:E135)</f>
        <v>9856.25</v>
      </c>
      <c r="F136" s="15">
        <f t="shared" ref="F136:H136" si="18">SUM(F134:F135)</f>
        <v>0</v>
      </c>
      <c r="G136" s="15">
        <f t="shared" si="18"/>
        <v>0</v>
      </c>
      <c r="H136" s="15">
        <f t="shared" si="18"/>
        <v>9856.25</v>
      </c>
    </row>
    <row r="137" spans="2:9" ht="97.5" customHeight="1" x14ac:dyDescent="0.3">
      <c r="B137" s="9"/>
      <c r="C137" s="9"/>
      <c r="D137" s="9"/>
      <c r="E137" s="10"/>
      <c r="F137" s="10"/>
      <c r="G137" s="11"/>
      <c r="H137" s="10"/>
    </row>
    <row r="138" spans="2:9" ht="22.5" customHeight="1" x14ac:dyDescent="0.3">
      <c r="B138" s="8" t="s">
        <v>128</v>
      </c>
      <c r="C138" s="8"/>
      <c r="D138" s="9"/>
      <c r="E138" s="10"/>
      <c r="F138" s="10"/>
      <c r="G138" s="11"/>
      <c r="H138" s="10"/>
    </row>
    <row r="139" spans="2:9" ht="52.5" customHeight="1" x14ac:dyDescent="0.3">
      <c r="B139" s="9" t="s">
        <v>129</v>
      </c>
      <c r="C139" s="9" t="s">
        <v>130</v>
      </c>
      <c r="D139" s="9"/>
      <c r="E139" s="10">
        <v>2500</v>
      </c>
      <c r="F139" s="10"/>
      <c r="G139" s="11"/>
      <c r="H139" s="10">
        <f t="shared" ref="H139:H140" si="19">E139+F139-G139</f>
        <v>2500</v>
      </c>
      <c r="I139" s="12"/>
    </row>
    <row r="140" spans="2:9" ht="52.5" customHeight="1" x14ac:dyDescent="0.3">
      <c r="B140" s="9" t="s">
        <v>131</v>
      </c>
      <c r="C140" s="9" t="s">
        <v>13</v>
      </c>
      <c r="D140" s="9"/>
      <c r="E140" s="10">
        <v>2905</v>
      </c>
      <c r="F140" s="10"/>
      <c r="G140" s="11"/>
      <c r="H140" s="10">
        <f t="shared" si="19"/>
        <v>2905</v>
      </c>
      <c r="I140" s="12"/>
    </row>
    <row r="141" spans="2:9" ht="36.75" customHeight="1" x14ac:dyDescent="0.3">
      <c r="B141" s="9"/>
      <c r="C141" s="14" t="s">
        <v>132</v>
      </c>
      <c r="D141" s="9"/>
      <c r="E141" s="15">
        <f>SUM(E139:E140)</f>
        <v>5405</v>
      </c>
      <c r="F141" s="15">
        <f t="shared" ref="F141:H141" si="20">SUM(F139:F140)</f>
        <v>0</v>
      </c>
      <c r="G141" s="15">
        <f t="shared" si="20"/>
        <v>0</v>
      </c>
      <c r="H141" s="15">
        <f t="shared" si="20"/>
        <v>5405</v>
      </c>
    </row>
    <row r="142" spans="2:9" ht="21.75" customHeight="1" x14ac:dyDescent="0.3">
      <c r="B142" s="9"/>
      <c r="C142" s="9"/>
      <c r="D142" s="9"/>
      <c r="E142" s="10"/>
      <c r="F142" s="10"/>
      <c r="G142" s="11"/>
      <c r="H142" s="10"/>
    </row>
    <row r="143" spans="2:9" ht="22.5" customHeight="1" x14ac:dyDescent="0.3">
      <c r="B143" s="8" t="s">
        <v>133</v>
      </c>
      <c r="C143" s="8"/>
      <c r="D143" s="9"/>
      <c r="E143" s="10"/>
      <c r="F143" s="10"/>
      <c r="G143" s="11"/>
      <c r="H143" s="10"/>
    </row>
    <row r="144" spans="2:9" ht="52.5" customHeight="1" x14ac:dyDescent="0.3">
      <c r="B144" s="9" t="s">
        <v>134</v>
      </c>
      <c r="C144" s="9"/>
      <c r="D144" s="9"/>
      <c r="E144" s="10">
        <v>2800</v>
      </c>
      <c r="F144" s="10"/>
      <c r="G144" s="11"/>
      <c r="H144" s="10">
        <f t="shared" ref="H144:H145" si="21">E144+F144-G144</f>
        <v>2800</v>
      </c>
      <c r="I144" s="12"/>
    </row>
    <row r="145" spans="2:9" ht="52.5" customHeight="1" x14ac:dyDescent="0.3">
      <c r="B145" s="9" t="s">
        <v>135</v>
      </c>
      <c r="C145" s="9" t="s">
        <v>136</v>
      </c>
      <c r="D145" s="9"/>
      <c r="E145" s="10">
        <v>2905</v>
      </c>
      <c r="F145" s="10"/>
      <c r="G145" s="11"/>
      <c r="H145" s="10">
        <f t="shared" si="21"/>
        <v>2905</v>
      </c>
      <c r="I145" s="12"/>
    </row>
    <row r="146" spans="2:9" ht="36.75" customHeight="1" x14ac:dyDescent="0.3">
      <c r="B146" s="9"/>
      <c r="C146" s="14" t="s">
        <v>137</v>
      </c>
      <c r="D146" s="9"/>
      <c r="E146" s="15">
        <f>SUM(E144:E145)</f>
        <v>5705</v>
      </c>
      <c r="F146" s="15">
        <f t="shared" ref="F146:H146" si="22">SUM(F144:F145)</f>
        <v>0</v>
      </c>
      <c r="G146" s="15">
        <f t="shared" si="22"/>
        <v>0</v>
      </c>
      <c r="H146" s="15">
        <f t="shared" si="22"/>
        <v>5705</v>
      </c>
    </row>
    <row r="147" spans="2:9" ht="52.5" customHeight="1" x14ac:dyDescent="0.3">
      <c r="B147" s="9"/>
      <c r="C147" s="9"/>
      <c r="D147" s="9"/>
      <c r="E147" s="10"/>
      <c r="F147" s="10"/>
      <c r="G147" s="11"/>
      <c r="H147" s="10"/>
    </row>
    <row r="148" spans="2:9" ht="22.5" customHeight="1" x14ac:dyDescent="0.3">
      <c r="B148" s="8" t="s">
        <v>138</v>
      </c>
      <c r="C148" s="8"/>
      <c r="D148" s="9"/>
      <c r="E148" s="10"/>
      <c r="F148" s="10"/>
      <c r="G148" s="11"/>
      <c r="H148" s="10"/>
    </row>
    <row r="149" spans="2:9" ht="52.5" customHeight="1" x14ac:dyDescent="0.3">
      <c r="B149" s="9" t="s">
        <v>139</v>
      </c>
      <c r="C149" s="9" t="s">
        <v>140</v>
      </c>
      <c r="D149" s="9"/>
      <c r="E149" s="10">
        <v>5500</v>
      </c>
      <c r="F149" s="10"/>
      <c r="G149" s="11"/>
      <c r="H149" s="10">
        <f t="shared" ref="H149" si="23">E149+F149-G149</f>
        <v>5500</v>
      </c>
      <c r="I149" s="12"/>
    </row>
    <row r="150" spans="2:9" ht="36.75" customHeight="1" x14ac:dyDescent="0.3">
      <c r="B150" s="9"/>
      <c r="C150" s="14" t="s">
        <v>141</v>
      </c>
      <c r="D150" s="9"/>
      <c r="E150" s="15">
        <f>SUM(E147:E149)</f>
        <v>5500</v>
      </c>
      <c r="F150" s="15">
        <f t="shared" ref="F150:H150" si="24">SUM(F147:F149)</f>
        <v>0</v>
      </c>
      <c r="G150" s="15">
        <f t="shared" si="24"/>
        <v>0</v>
      </c>
      <c r="H150" s="15">
        <f t="shared" si="24"/>
        <v>5500</v>
      </c>
    </row>
    <row r="151" spans="2:9" ht="52.5" customHeight="1" x14ac:dyDescent="0.3">
      <c r="B151" s="9"/>
      <c r="C151" s="9"/>
      <c r="D151" s="9"/>
      <c r="E151" s="10"/>
      <c r="F151" s="10"/>
      <c r="G151" s="11"/>
      <c r="H151" s="10"/>
    </row>
    <row r="152" spans="2:9" ht="22.5" customHeight="1" x14ac:dyDescent="0.3">
      <c r="B152" s="8" t="s">
        <v>142</v>
      </c>
      <c r="C152" s="8"/>
      <c r="D152" s="9"/>
      <c r="E152" s="10"/>
      <c r="F152" s="10"/>
      <c r="G152" s="11"/>
      <c r="H152" s="10"/>
    </row>
    <row r="153" spans="2:9" ht="52.5" customHeight="1" x14ac:dyDescent="0.3">
      <c r="B153" s="9" t="s">
        <v>143</v>
      </c>
      <c r="C153" s="9" t="s">
        <v>144</v>
      </c>
      <c r="D153" s="9"/>
      <c r="E153" s="10">
        <v>2908.94</v>
      </c>
      <c r="F153" s="10"/>
      <c r="G153" s="11"/>
      <c r="H153" s="10">
        <f t="shared" ref="H153:H154" si="25">E153+F153-G153</f>
        <v>2908.94</v>
      </c>
      <c r="I153" s="12" t="s">
        <v>43</v>
      </c>
    </row>
    <row r="154" spans="2:9" ht="52.5" customHeight="1" x14ac:dyDescent="0.3">
      <c r="B154" s="9" t="s">
        <v>145</v>
      </c>
      <c r="C154" s="9" t="s">
        <v>144</v>
      </c>
      <c r="D154" s="9"/>
      <c r="E154" s="10">
        <v>2908.11</v>
      </c>
      <c r="F154" s="10"/>
      <c r="G154" s="11"/>
      <c r="H154" s="10">
        <f t="shared" si="25"/>
        <v>2908.11</v>
      </c>
      <c r="I154" s="12"/>
    </row>
    <row r="155" spans="2:9" ht="36.75" customHeight="1" x14ac:dyDescent="0.3">
      <c r="B155" s="9"/>
      <c r="C155" s="14" t="s">
        <v>146</v>
      </c>
      <c r="D155" s="9"/>
      <c r="E155" s="15">
        <f>SUM(E153:E154)</f>
        <v>5817.05</v>
      </c>
      <c r="F155" s="15">
        <f>SUM(F153:F154)</f>
        <v>0</v>
      </c>
      <c r="G155" s="15">
        <f>SUM(G153:G154)</f>
        <v>0</v>
      </c>
      <c r="H155" s="15">
        <f>SUM(H153:H154)</f>
        <v>5817.05</v>
      </c>
    </row>
    <row r="156" spans="2:9" ht="52.5" customHeight="1" x14ac:dyDescent="0.3">
      <c r="B156" s="9"/>
      <c r="C156" s="9"/>
      <c r="D156" s="9"/>
      <c r="E156" s="10"/>
      <c r="F156" s="10"/>
      <c r="G156" s="11"/>
      <c r="H156" s="10"/>
    </row>
    <row r="157" spans="2:9" ht="22.5" customHeight="1" x14ac:dyDescent="0.3">
      <c r="B157" s="8" t="s">
        <v>147</v>
      </c>
      <c r="C157" s="8"/>
      <c r="D157" s="9"/>
      <c r="E157" s="10"/>
      <c r="F157" s="10"/>
      <c r="G157" s="11"/>
      <c r="H157" s="10"/>
    </row>
    <row r="158" spans="2:9" ht="52.5" customHeight="1" x14ac:dyDescent="0.3">
      <c r="B158" s="9" t="s">
        <v>148</v>
      </c>
      <c r="C158" s="9" t="s">
        <v>13</v>
      </c>
      <c r="D158" s="9"/>
      <c r="E158" s="10">
        <v>2905</v>
      </c>
      <c r="F158" s="10"/>
      <c r="G158" s="11"/>
      <c r="H158" s="10">
        <f t="shared" ref="H158" si="26">E158+F158-G158</f>
        <v>2905</v>
      </c>
      <c r="I158" s="20"/>
    </row>
    <row r="159" spans="2:9" ht="36.75" customHeight="1" x14ac:dyDescent="0.3">
      <c r="B159" s="9"/>
      <c r="C159" s="14" t="s">
        <v>149</v>
      </c>
      <c r="D159" s="9"/>
      <c r="E159" s="15">
        <f>SUM(E158:E158)</f>
        <v>2905</v>
      </c>
      <c r="F159" s="15">
        <f>SUM(F158:F158)</f>
        <v>0</v>
      </c>
      <c r="G159" s="15">
        <f>SUM(G158:G158)</f>
        <v>0</v>
      </c>
      <c r="H159" s="15">
        <f>SUM(H158:H158)</f>
        <v>2905</v>
      </c>
    </row>
    <row r="160" spans="2:9" ht="52.5" customHeight="1" x14ac:dyDescent="0.3">
      <c r="B160" s="9"/>
      <c r="C160" s="9"/>
      <c r="D160" s="9"/>
      <c r="E160" s="10"/>
      <c r="F160" s="10"/>
      <c r="G160" s="11"/>
      <c r="H160" s="10"/>
    </row>
    <row r="161" spans="2:9" ht="22.5" customHeight="1" x14ac:dyDescent="0.3">
      <c r="B161" s="8" t="s">
        <v>150</v>
      </c>
      <c r="C161" s="8"/>
      <c r="D161" s="9"/>
      <c r="E161" s="10"/>
      <c r="F161" s="10"/>
      <c r="G161" s="11"/>
      <c r="H161" s="10"/>
    </row>
    <row r="162" spans="2:9" ht="52.5" customHeight="1" x14ac:dyDescent="0.3">
      <c r="B162" s="9" t="s">
        <v>151</v>
      </c>
      <c r="C162" s="9" t="s">
        <v>13</v>
      </c>
      <c r="D162" s="9"/>
      <c r="E162" s="10">
        <v>4668.75</v>
      </c>
      <c r="F162" s="10"/>
      <c r="G162" s="11"/>
      <c r="H162" s="10">
        <f t="shared" ref="H162:H166" si="27">E162+F162-G162</f>
        <v>4668.75</v>
      </c>
      <c r="I162" s="12"/>
    </row>
    <row r="163" spans="2:9" ht="52.5" customHeight="1" x14ac:dyDescent="0.3">
      <c r="B163" s="9" t="s">
        <v>152</v>
      </c>
      <c r="C163" s="9" t="s">
        <v>13</v>
      </c>
      <c r="D163" s="9"/>
      <c r="E163" s="10">
        <v>2905</v>
      </c>
      <c r="F163" s="10"/>
      <c r="G163" s="11"/>
      <c r="H163" s="10">
        <f t="shared" si="27"/>
        <v>2905</v>
      </c>
      <c r="I163" s="12"/>
    </row>
    <row r="164" spans="2:9" ht="52.5" customHeight="1" x14ac:dyDescent="0.3">
      <c r="B164" s="9" t="s">
        <v>153</v>
      </c>
      <c r="C164" s="9" t="s">
        <v>13</v>
      </c>
      <c r="D164" s="9"/>
      <c r="E164" s="10">
        <v>2216.52</v>
      </c>
      <c r="F164" s="10"/>
      <c r="G164" s="11"/>
      <c r="H164" s="10">
        <f t="shared" si="27"/>
        <v>2216.52</v>
      </c>
      <c r="I164" s="12"/>
    </row>
    <row r="165" spans="2:9" ht="52.5" customHeight="1" x14ac:dyDescent="0.3">
      <c r="B165" s="9" t="s">
        <v>154</v>
      </c>
      <c r="C165" s="9" t="s">
        <v>13</v>
      </c>
      <c r="D165" s="9"/>
      <c r="E165" s="10">
        <v>2905</v>
      </c>
      <c r="F165" s="10"/>
      <c r="G165" s="11"/>
      <c r="H165" s="10">
        <f t="shared" si="27"/>
        <v>2905</v>
      </c>
      <c r="I165" s="12"/>
    </row>
    <row r="166" spans="2:9" ht="52.5" customHeight="1" x14ac:dyDescent="0.3">
      <c r="B166" s="9" t="s">
        <v>155</v>
      </c>
      <c r="C166" s="9" t="s">
        <v>13</v>
      </c>
      <c r="D166" s="9"/>
      <c r="E166" s="10">
        <v>2905</v>
      </c>
      <c r="F166" s="10"/>
      <c r="G166" s="11"/>
      <c r="H166" s="10">
        <f t="shared" si="27"/>
        <v>2905</v>
      </c>
      <c r="I166" s="12"/>
    </row>
    <row r="167" spans="2:9" ht="36.75" customHeight="1" x14ac:dyDescent="0.3">
      <c r="B167" s="9"/>
      <c r="C167" s="14" t="s">
        <v>156</v>
      </c>
      <c r="D167" s="9"/>
      <c r="E167" s="15">
        <f>SUM(E162:E166)</f>
        <v>15600.27</v>
      </c>
      <c r="F167" s="15">
        <f>SUM(F162:F166)</f>
        <v>0</v>
      </c>
      <c r="G167" s="15">
        <f>SUM(G162:G166)</f>
        <v>0</v>
      </c>
      <c r="H167" s="15">
        <f>SUM(H162:H166)</f>
        <v>15600.27</v>
      </c>
    </row>
    <row r="168" spans="2:9" ht="14.25" customHeight="1" x14ac:dyDescent="0.3">
      <c r="B168" s="9"/>
      <c r="C168" s="9"/>
      <c r="D168" s="9"/>
      <c r="E168" s="10"/>
      <c r="F168" s="10"/>
      <c r="G168" s="11"/>
      <c r="H168" s="10"/>
    </row>
    <row r="169" spans="2:9" ht="22.5" customHeight="1" x14ac:dyDescent="0.3">
      <c r="B169" s="8" t="s">
        <v>157</v>
      </c>
      <c r="C169" s="8"/>
      <c r="D169" s="9"/>
      <c r="E169" s="10"/>
      <c r="F169" s="10"/>
      <c r="G169" s="11"/>
      <c r="H169" s="10"/>
    </row>
    <row r="170" spans="2:9" ht="52.5" customHeight="1" x14ac:dyDescent="0.3">
      <c r="B170" s="9" t="s">
        <v>158</v>
      </c>
      <c r="C170" s="9" t="s">
        <v>13</v>
      </c>
      <c r="D170" s="9"/>
      <c r="E170" s="10">
        <f>2800-(2800/15)*8</f>
        <v>1306.6666666666667</v>
      </c>
      <c r="F170" s="10"/>
      <c r="G170" s="11"/>
      <c r="H170" s="10">
        <f t="shared" ref="H170:H171" si="28">E170+F170-G170</f>
        <v>1306.6666666666667</v>
      </c>
      <c r="I170" s="12"/>
    </row>
    <row r="171" spans="2:9" ht="52.5" customHeight="1" x14ac:dyDescent="0.3">
      <c r="B171" s="9" t="s">
        <v>159</v>
      </c>
      <c r="C171" s="9" t="s">
        <v>97</v>
      </c>
      <c r="D171" s="9"/>
      <c r="E171" s="10">
        <v>2905</v>
      </c>
      <c r="F171" s="10"/>
      <c r="G171" s="11"/>
      <c r="H171" s="10">
        <f t="shared" si="28"/>
        <v>2905</v>
      </c>
      <c r="I171" s="12"/>
    </row>
    <row r="172" spans="2:9" ht="36.75" customHeight="1" x14ac:dyDescent="0.3">
      <c r="B172" s="9"/>
      <c r="C172" s="14" t="s">
        <v>160</v>
      </c>
      <c r="D172" s="9"/>
      <c r="E172" s="15">
        <f>SUM(E170:E171)</f>
        <v>4211.666666666667</v>
      </c>
      <c r="F172" s="15">
        <f t="shared" ref="F172:H172" si="29">SUM(F170:F171)</f>
        <v>0</v>
      </c>
      <c r="G172" s="15">
        <f t="shared" si="29"/>
        <v>0</v>
      </c>
      <c r="H172" s="15">
        <f t="shared" si="29"/>
        <v>4211.666666666667</v>
      </c>
    </row>
    <row r="173" spans="2:9" ht="16.5" customHeight="1" x14ac:dyDescent="0.3">
      <c r="B173" s="9"/>
      <c r="C173" s="9"/>
      <c r="D173" s="9"/>
      <c r="E173" s="10"/>
      <c r="F173" s="10"/>
      <c r="G173" s="11"/>
      <c r="H173" s="10"/>
    </row>
    <row r="174" spans="2:9" ht="22.5" customHeight="1" x14ac:dyDescent="0.3">
      <c r="B174" s="8" t="s">
        <v>161</v>
      </c>
      <c r="C174" s="8"/>
      <c r="D174" s="9"/>
      <c r="E174" s="10"/>
      <c r="F174" s="10"/>
      <c r="G174" s="11"/>
      <c r="H174" s="10"/>
    </row>
    <row r="175" spans="2:9" ht="52.5" customHeight="1" x14ac:dyDescent="0.3">
      <c r="B175" s="9" t="s">
        <v>162</v>
      </c>
      <c r="C175" s="9"/>
      <c r="D175" s="9"/>
      <c r="E175" s="10">
        <v>3400</v>
      </c>
      <c r="F175" s="10"/>
      <c r="G175" s="11"/>
      <c r="H175" s="10">
        <f t="shared" ref="H175:H176" si="30">E175+F175-G175</f>
        <v>3400</v>
      </c>
      <c r="I175" s="12"/>
    </row>
    <row r="176" spans="2:9" ht="52.5" customHeight="1" x14ac:dyDescent="0.3">
      <c r="B176" s="9" t="s">
        <v>163</v>
      </c>
      <c r="C176" s="9" t="s">
        <v>13</v>
      </c>
      <c r="D176" s="9"/>
      <c r="E176" s="10">
        <v>3660.14</v>
      </c>
      <c r="F176" s="10"/>
      <c r="G176" s="11"/>
      <c r="H176" s="10">
        <f t="shared" si="30"/>
        <v>3660.14</v>
      </c>
      <c r="I176" s="12"/>
    </row>
    <row r="177" spans="2:9" ht="36.75" customHeight="1" x14ac:dyDescent="0.3">
      <c r="B177" s="9"/>
      <c r="C177" s="14" t="s">
        <v>164</v>
      </c>
      <c r="D177" s="9"/>
      <c r="E177" s="15">
        <f>SUM(E175:E176)</f>
        <v>7060.1399999999994</v>
      </c>
      <c r="F177" s="15">
        <f t="shared" ref="F177:H177" si="31">SUM(F175:F176)</f>
        <v>0</v>
      </c>
      <c r="G177" s="15">
        <f t="shared" si="31"/>
        <v>0</v>
      </c>
      <c r="H177" s="15">
        <f t="shared" si="31"/>
        <v>7060.1399999999994</v>
      </c>
    </row>
    <row r="178" spans="2:9" ht="15.75" customHeight="1" x14ac:dyDescent="0.3">
      <c r="B178" s="9"/>
      <c r="C178" s="9"/>
      <c r="D178" s="9"/>
      <c r="E178" s="10"/>
      <c r="F178" s="10"/>
      <c r="G178" s="11"/>
      <c r="H178" s="10"/>
    </row>
    <row r="179" spans="2:9" ht="22.5" customHeight="1" x14ac:dyDescent="0.3">
      <c r="B179" s="8" t="s">
        <v>165</v>
      </c>
      <c r="C179" s="8"/>
      <c r="D179" s="9"/>
      <c r="E179" s="10"/>
      <c r="F179" s="10"/>
      <c r="G179" s="11"/>
      <c r="H179" s="10"/>
    </row>
    <row r="180" spans="2:9" ht="52.5" customHeight="1" x14ac:dyDescent="0.3">
      <c r="B180" s="9" t="s">
        <v>166</v>
      </c>
      <c r="C180" s="9" t="s">
        <v>13</v>
      </c>
      <c r="D180" s="9"/>
      <c r="E180" s="10">
        <v>2800</v>
      </c>
      <c r="F180" s="10"/>
      <c r="G180" s="11"/>
      <c r="H180" s="10">
        <f>E180+F180-G180</f>
        <v>2800</v>
      </c>
      <c r="I180" s="12"/>
    </row>
    <row r="181" spans="2:9" ht="52.5" customHeight="1" x14ac:dyDescent="0.3">
      <c r="B181" s="9" t="s">
        <v>167</v>
      </c>
      <c r="C181" s="9" t="s">
        <v>13</v>
      </c>
      <c r="D181" s="9"/>
      <c r="E181" s="10">
        <v>2905</v>
      </c>
      <c r="F181" s="10"/>
      <c r="G181" s="11"/>
      <c r="H181" s="10">
        <f>E181+F181-G181</f>
        <v>2905</v>
      </c>
      <c r="I181" s="12"/>
    </row>
    <row r="182" spans="2:9" ht="36.75" customHeight="1" x14ac:dyDescent="0.3">
      <c r="B182" s="9"/>
      <c r="C182" s="14" t="s">
        <v>168</v>
      </c>
      <c r="D182" s="9"/>
      <c r="E182" s="15">
        <f>SUM(E180:E181)</f>
        <v>5705</v>
      </c>
      <c r="F182" s="15">
        <f t="shared" ref="F182:H182" si="32">SUM(F180:F181)</f>
        <v>0</v>
      </c>
      <c r="G182" s="15">
        <f t="shared" si="32"/>
        <v>0</v>
      </c>
      <c r="H182" s="15">
        <f t="shared" si="32"/>
        <v>5705</v>
      </c>
    </row>
    <row r="183" spans="2:9" ht="6" customHeight="1" x14ac:dyDescent="0.3">
      <c r="B183" s="9"/>
      <c r="C183" s="9"/>
      <c r="D183" s="9"/>
      <c r="E183" s="10"/>
      <c r="F183" s="10"/>
      <c r="G183" s="11"/>
      <c r="H183" s="10"/>
    </row>
    <row r="184" spans="2:9" ht="15" customHeight="1" x14ac:dyDescent="0.3">
      <c r="B184" s="8" t="s">
        <v>169</v>
      </c>
      <c r="C184" s="8"/>
      <c r="D184" s="9"/>
      <c r="E184" s="10"/>
      <c r="F184" s="10"/>
      <c r="G184" s="11"/>
      <c r="H184" s="10"/>
    </row>
    <row r="185" spans="2:9" ht="48" customHeight="1" x14ac:dyDescent="0.3">
      <c r="B185" s="9" t="s">
        <v>170</v>
      </c>
      <c r="C185" s="9"/>
      <c r="D185" s="9"/>
      <c r="E185" s="10">
        <v>4372.03</v>
      </c>
      <c r="F185" s="10"/>
      <c r="G185" s="11"/>
      <c r="H185" s="10">
        <f t="shared" ref="H185:H186" si="33">E185+F185-G185</f>
        <v>4372.03</v>
      </c>
      <c r="I185" s="12"/>
    </row>
    <row r="186" spans="2:9" ht="48" customHeight="1" x14ac:dyDescent="0.3">
      <c r="B186" s="9" t="s">
        <v>171</v>
      </c>
      <c r="C186" s="9"/>
      <c r="D186" s="9"/>
      <c r="E186" s="10">
        <v>4372.03</v>
      </c>
      <c r="F186" s="10"/>
      <c r="G186" s="11"/>
      <c r="H186" s="10">
        <f t="shared" si="33"/>
        <v>4372.03</v>
      </c>
      <c r="I186" s="12"/>
    </row>
    <row r="187" spans="2:9" ht="36.75" customHeight="1" x14ac:dyDescent="0.3">
      <c r="B187" s="9"/>
      <c r="C187" s="14" t="s">
        <v>172</v>
      </c>
      <c r="D187" s="9"/>
      <c r="E187" s="15">
        <f>SUM(E185:E186)</f>
        <v>8744.06</v>
      </c>
      <c r="F187" s="15">
        <f>SUM(F185:F186)</f>
        <v>0</v>
      </c>
      <c r="G187" s="15">
        <f>SUM(G185:G186)</f>
        <v>0</v>
      </c>
      <c r="H187" s="15">
        <f>SUM(H185:H186)</f>
        <v>8744.06</v>
      </c>
    </row>
    <row r="188" spans="2:9" ht="22.5" customHeight="1" x14ac:dyDescent="0.3">
      <c r="B188" s="8" t="s">
        <v>173</v>
      </c>
      <c r="C188" s="8"/>
      <c r="D188" s="9"/>
      <c r="E188" s="10"/>
      <c r="F188" s="10"/>
      <c r="G188" s="11"/>
      <c r="H188" s="10"/>
    </row>
    <row r="189" spans="2:9" ht="52.5" customHeight="1" x14ac:dyDescent="0.3">
      <c r="B189" s="9" t="s">
        <v>174</v>
      </c>
      <c r="C189" s="9" t="s">
        <v>13</v>
      </c>
      <c r="D189" s="9"/>
      <c r="E189" s="10">
        <v>2905</v>
      </c>
      <c r="F189" s="10"/>
      <c r="G189" s="11"/>
      <c r="H189" s="10">
        <f t="shared" ref="H189:H190" si="34">E189+F189-G189</f>
        <v>2905</v>
      </c>
      <c r="I189" s="12"/>
    </row>
    <row r="190" spans="2:9" ht="52.5" customHeight="1" x14ac:dyDescent="0.3">
      <c r="B190" s="9" t="s">
        <v>175</v>
      </c>
      <c r="C190" s="9" t="s">
        <v>13</v>
      </c>
      <c r="D190" s="9"/>
      <c r="E190" s="10">
        <v>2905</v>
      </c>
      <c r="F190" s="10"/>
      <c r="G190" s="11"/>
      <c r="H190" s="10">
        <f t="shared" si="34"/>
        <v>2905</v>
      </c>
      <c r="I190" s="12"/>
    </row>
    <row r="191" spans="2:9" ht="36.75" customHeight="1" x14ac:dyDescent="0.3">
      <c r="B191" s="9"/>
      <c r="C191" s="14" t="s">
        <v>176</v>
      </c>
      <c r="D191" s="9"/>
      <c r="E191" s="15">
        <f>SUM(E189:E190)</f>
        <v>5810</v>
      </c>
      <c r="F191" s="15">
        <f t="shared" ref="F191:H191" si="35">SUM(F189:F190)</f>
        <v>0</v>
      </c>
      <c r="G191" s="15">
        <f t="shared" si="35"/>
        <v>0</v>
      </c>
      <c r="H191" s="15">
        <f t="shared" si="35"/>
        <v>5810</v>
      </c>
    </row>
    <row r="192" spans="2:9" ht="36.75" customHeight="1" x14ac:dyDescent="0.3">
      <c r="B192" s="9"/>
      <c r="C192" s="14"/>
      <c r="D192" s="9"/>
      <c r="E192" s="18"/>
      <c r="F192" s="18"/>
      <c r="G192" s="18"/>
      <c r="H192" s="18"/>
    </row>
    <row r="193" spans="2:9" ht="36.75" customHeight="1" x14ac:dyDescent="0.3">
      <c r="B193" s="8" t="s">
        <v>177</v>
      </c>
      <c r="C193" s="8"/>
      <c r="D193" s="9"/>
      <c r="E193" s="10"/>
      <c r="F193" s="10"/>
      <c r="G193" s="11"/>
      <c r="H193" s="10"/>
    </row>
    <row r="194" spans="2:9" ht="52.5" customHeight="1" x14ac:dyDescent="0.3">
      <c r="B194" s="9" t="s">
        <v>178</v>
      </c>
      <c r="C194" s="9"/>
      <c r="D194" s="9"/>
      <c r="E194" s="10">
        <v>3614</v>
      </c>
      <c r="F194" s="10"/>
      <c r="G194" s="11"/>
      <c r="H194" s="10">
        <f t="shared" ref="H194:H196" si="36">E194+F194-G194</f>
        <v>3614</v>
      </c>
      <c r="I194" s="12"/>
    </row>
    <row r="195" spans="2:9" ht="52.5" customHeight="1" x14ac:dyDescent="0.3">
      <c r="B195" s="9" t="s">
        <v>179</v>
      </c>
      <c r="C195" s="9"/>
      <c r="D195" s="9"/>
      <c r="E195" s="10">
        <v>1700</v>
      </c>
      <c r="F195" s="10"/>
      <c r="G195" s="11"/>
      <c r="H195" s="10">
        <f t="shared" si="36"/>
        <v>1700</v>
      </c>
      <c r="I195" s="12"/>
    </row>
    <row r="196" spans="2:9" ht="52.5" customHeight="1" x14ac:dyDescent="0.3">
      <c r="B196" s="9" t="s">
        <v>180</v>
      </c>
      <c r="C196" s="9"/>
      <c r="D196" s="9"/>
      <c r="E196" s="10">
        <v>3200</v>
      </c>
      <c r="F196" s="10"/>
      <c r="G196" s="11"/>
      <c r="H196" s="10">
        <f t="shared" si="36"/>
        <v>3200</v>
      </c>
      <c r="I196" s="12"/>
    </row>
    <row r="197" spans="2:9" ht="36.75" customHeight="1" x14ac:dyDescent="0.3">
      <c r="B197" s="9"/>
      <c r="C197" s="14" t="s">
        <v>181</v>
      </c>
      <c r="D197" s="9"/>
      <c r="E197" s="15">
        <f>SUM(E194:E196)</f>
        <v>8514</v>
      </c>
      <c r="F197" s="15">
        <f>SUM(F194:F196)</f>
        <v>0</v>
      </c>
      <c r="G197" s="15">
        <f>SUM(G194:G196)</f>
        <v>0</v>
      </c>
      <c r="H197" s="15">
        <f>SUM(H194:H196)</f>
        <v>8514</v>
      </c>
    </row>
    <row r="198" spans="2:9" ht="36.75" customHeight="1" x14ac:dyDescent="0.3">
      <c r="B198" s="9"/>
      <c r="C198" s="14"/>
      <c r="D198" s="9"/>
      <c r="E198" s="18"/>
      <c r="F198" s="18"/>
      <c r="G198" s="18"/>
      <c r="H198" s="18"/>
    </row>
    <row r="199" spans="2:9" ht="27.75" customHeight="1" x14ac:dyDescent="0.3">
      <c r="B199" s="31" t="s">
        <v>182</v>
      </c>
      <c r="C199" s="31"/>
      <c r="D199" s="31"/>
      <c r="E199" s="21">
        <f>E20+E27+E37+E45+E51+E60+E64+E74+E85+E97+E104+E109+E114+E118+E123+E131+E136+E141+E146+E150+E155+E159+E167+E172+E177+E182+E187+E191+E197</f>
        <v>317755.60666666669</v>
      </c>
      <c r="F199" s="21">
        <f>F20+F27+F37+F45+F51+F60+F64+F74+F85+F97+F104+F109+F114+F118+F123+F131+F136+F141+F146+F150+F155+F159+F167+F172+F177+F182+F187+F191+F197</f>
        <v>0</v>
      </c>
      <c r="G199" s="21">
        <f>G20+G27+G37+G45+G51+G60+G64+G74+G85+G97+G104+G109+G114+G118+G123+G131+G136+G141+G146+G150+G155+G159+G167+G172+G177+G182+G187+G191+G197</f>
        <v>0</v>
      </c>
      <c r="H199" s="21">
        <f>H20+H27+H37+H45+H51+H60+H64+H74+H85+H97+H104+H109+H114+H118+H123+H131+H136+H141+H146+H150+H155+H159+H167+H172+H177+H182+H187+H191+H197</f>
        <v>317755.60666666669</v>
      </c>
    </row>
    <row r="200" spans="2:9" x14ac:dyDescent="0.3">
      <c r="D200" s="22"/>
      <c r="E200" s="21">
        <f>E199+F199</f>
        <v>317755.60666666669</v>
      </c>
    </row>
    <row r="201" spans="2:9" x14ac:dyDescent="0.3">
      <c r="D201" s="22"/>
    </row>
    <row r="202" spans="2:9" ht="15" thickBot="1" x14ac:dyDescent="0.35"/>
    <row r="203" spans="2:9" ht="15" thickBot="1" x14ac:dyDescent="0.35">
      <c r="B203" s="23" t="s">
        <v>183</v>
      </c>
      <c r="C203" s="23"/>
      <c r="D203" s="24"/>
      <c r="E203" s="25">
        <v>317755.62479166675</v>
      </c>
      <c r="F203" s="26"/>
    </row>
    <row r="204" spans="2:9" x14ac:dyDescent="0.3">
      <c r="E204" s="27"/>
      <c r="F204" s="27"/>
    </row>
    <row r="205" spans="2:9" x14ac:dyDescent="0.3">
      <c r="B205" s="28" t="s">
        <v>184</v>
      </c>
      <c r="C205" s="28"/>
      <c r="D205" s="29"/>
      <c r="E205" s="27">
        <f>E200-E203</f>
        <v>-1.8125000060535967E-2</v>
      </c>
      <c r="F205" s="27"/>
    </row>
  </sheetData>
  <mergeCells count="4">
    <mergeCell ref="B3:I3"/>
    <mergeCell ref="B4:I4"/>
    <mergeCell ref="B5:I5"/>
    <mergeCell ref="B199:D199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FEB 2022</vt:lpstr>
      <vt:lpstr>'1RA FEB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Eduardo</cp:lastModifiedBy>
  <dcterms:created xsi:type="dcterms:W3CDTF">2022-03-07T15:50:26Z</dcterms:created>
  <dcterms:modified xsi:type="dcterms:W3CDTF">2022-03-07T18:13:22Z</dcterms:modified>
</cp:coreProperties>
</file>