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21-2024\TRANSPARENCIA\"/>
    </mc:Choice>
  </mc:AlternateContent>
  <xr:revisionPtr revIDLastSave="0" documentId="13_ncr:1_{CEBAC95E-3FBF-4C5B-87F3-ACCE32299B6D}" xr6:coauthVersionLast="45" xr6:coauthVersionMax="45" xr10:uidLastSave="{00000000-0000-0000-0000-000000000000}"/>
  <bookViews>
    <workbookView xWindow="-120" yWindow="-120" windowWidth="21840" windowHeight="13140" xr2:uid="{48DC6B0C-3930-48A8-9B8F-E6D9576DA9FD}"/>
  </bookViews>
  <sheets>
    <sheet name="1RA MARZO 2022" sheetId="1" r:id="rId1"/>
  </sheets>
  <definedNames>
    <definedName name="_xlnm.Print_Titles" localSheetId="0">'1RA MARZO 2022'!$1:$7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2" i="1" l="1"/>
  <c r="F202" i="1"/>
  <c r="E202" i="1"/>
  <c r="H201" i="1"/>
  <c r="H200" i="1"/>
  <c r="H202" i="1" s="1"/>
  <c r="H199" i="1"/>
  <c r="G196" i="1"/>
  <c r="F196" i="1"/>
  <c r="E196" i="1"/>
  <c r="H195" i="1"/>
  <c r="H194" i="1"/>
  <c r="H196" i="1" s="1"/>
  <c r="G192" i="1"/>
  <c r="F192" i="1"/>
  <c r="H191" i="1"/>
  <c r="H190" i="1"/>
  <c r="E189" i="1"/>
  <c r="H189" i="1" s="1"/>
  <c r="H188" i="1"/>
  <c r="G185" i="1"/>
  <c r="F185" i="1"/>
  <c r="E185" i="1"/>
  <c r="H184" i="1"/>
  <c r="H183" i="1"/>
  <c r="H185" i="1" s="1"/>
  <c r="G180" i="1"/>
  <c r="F180" i="1"/>
  <c r="E180" i="1"/>
  <c r="H179" i="1"/>
  <c r="H178" i="1"/>
  <c r="H180" i="1" s="1"/>
  <c r="G175" i="1"/>
  <c r="F175" i="1"/>
  <c r="E175" i="1"/>
  <c r="H174" i="1"/>
  <c r="E173" i="1"/>
  <c r="H173" i="1" s="1"/>
  <c r="H175" i="1" s="1"/>
  <c r="G170" i="1"/>
  <c r="F170" i="1"/>
  <c r="E170" i="1"/>
  <c r="H169" i="1"/>
  <c r="H170" i="1" s="1"/>
  <c r="H168" i="1"/>
  <c r="H167" i="1"/>
  <c r="H166" i="1"/>
  <c r="G163" i="1"/>
  <c r="F163" i="1"/>
  <c r="E163" i="1"/>
  <c r="H162" i="1"/>
  <c r="H163" i="1" s="1"/>
  <c r="G159" i="1"/>
  <c r="F159" i="1"/>
  <c r="E159" i="1"/>
  <c r="H158" i="1"/>
  <c r="H157" i="1"/>
  <c r="H159" i="1" s="1"/>
  <c r="G154" i="1"/>
  <c r="F154" i="1"/>
  <c r="E154" i="1"/>
  <c r="H153" i="1"/>
  <c r="H154" i="1" s="1"/>
  <c r="G150" i="1"/>
  <c r="F150" i="1"/>
  <c r="E150" i="1"/>
  <c r="H149" i="1"/>
  <c r="H150" i="1" s="1"/>
  <c r="H148" i="1"/>
  <c r="G145" i="1"/>
  <c r="F145" i="1"/>
  <c r="E145" i="1"/>
  <c r="H144" i="1"/>
  <c r="H143" i="1"/>
  <c r="H145" i="1" s="1"/>
  <c r="G140" i="1"/>
  <c r="F140" i="1"/>
  <c r="E140" i="1"/>
  <c r="H139" i="1"/>
  <c r="H140" i="1" s="1"/>
  <c r="G136" i="1"/>
  <c r="F136" i="1"/>
  <c r="E136" i="1"/>
  <c r="H135" i="1"/>
  <c r="H134" i="1"/>
  <c r="H133" i="1"/>
  <c r="H132" i="1"/>
  <c r="H136" i="1" s="1"/>
  <c r="G128" i="1"/>
  <c r="F128" i="1"/>
  <c r="E128" i="1"/>
  <c r="H127" i="1"/>
  <c r="H126" i="1"/>
  <c r="H128" i="1" s="1"/>
  <c r="G123" i="1"/>
  <c r="F123" i="1"/>
  <c r="E123" i="1"/>
  <c r="H122" i="1"/>
  <c r="H121" i="1"/>
  <c r="H123" i="1" s="1"/>
  <c r="G119" i="1"/>
  <c r="F119" i="1"/>
  <c r="E119" i="1"/>
  <c r="H118" i="1"/>
  <c r="H117" i="1"/>
  <c r="H119" i="1" s="1"/>
  <c r="G114" i="1"/>
  <c r="F114" i="1"/>
  <c r="E114" i="1"/>
  <c r="H113" i="1"/>
  <c r="H112" i="1"/>
  <c r="H114" i="1" s="1"/>
  <c r="G109" i="1"/>
  <c r="F109" i="1"/>
  <c r="E109" i="1"/>
  <c r="H108" i="1"/>
  <c r="H109" i="1" s="1"/>
  <c r="G102" i="1"/>
  <c r="F102" i="1"/>
  <c r="E101" i="1"/>
  <c r="H101" i="1" s="1"/>
  <c r="H100" i="1"/>
  <c r="E99" i="1"/>
  <c r="H99" i="1" s="1"/>
  <c r="H98" i="1"/>
  <c r="H97" i="1"/>
  <c r="E97" i="1"/>
  <c r="E96" i="1"/>
  <c r="H96" i="1" s="1"/>
  <c r="H95" i="1"/>
  <c r="H94" i="1"/>
  <c r="E93" i="1"/>
  <c r="E102" i="1" s="1"/>
  <c r="H92" i="1"/>
  <c r="G89" i="1"/>
  <c r="F89" i="1"/>
  <c r="E89" i="1"/>
  <c r="H88" i="1"/>
  <c r="H87" i="1"/>
  <c r="H86" i="1"/>
  <c r="H85" i="1"/>
  <c r="H84" i="1"/>
  <c r="H83" i="1"/>
  <c r="H82" i="1"/>
  <c r="H81" i="1"/>
  <c r="H89" i="1" s="1"/>
  <c r="G78" i="1"/>
  <c r="F78" i="1"/>
  <c r="E78" i="1"/>
  <c r="H77" i="1"/>
  <c r="H76" i="1"/>
  <c r="H75" i="1"/>
  <c r="H74" i="1"/>
  <c r="H73" i="1"/>
  <c r="H72" i="1"/>
  <c r="H71" i="1"/>
  <c r="H70" i="1"/>
  <c r="H78" i="1" s="1"/>
  <c r="G67" i="1"/>
  <c r="F67" i="1"/>
  <c r="E67" i="1"/>
  <c r="H66" i="1"/>
  <c r="H65" i="1"/>
  <c r="H67" i="1" s="1"/>
  <c r="G63" i="1"/>
  <c r="F63" i="1"/>
  <c r="E63" i="1"/>
  <c r="H62" i="1"/>
  <c r="H61" i="1"/>
  <c r="H63" i="1" s="1"/>
  <c r="H60" i="1"/>
  <c r="G55" i="1"/>
  <c r="F55" i="1"/>
  <c r="H54" i="1"/>
  <c r="H53" i="1"/>
  <c r="H52" i="1"/>
  <c r="E52" i="1"/>
  <c r="E55" i="1" s="1"/>
  <c r="H51" i="1"/>
  <c r="H55" i="1" s="1"/>
  <c r="G49" i="1"/>
  <c r="G204" i="1" s="1"/>
  <c r="F49" i="1"/>
  <c r="E49" i="1"/>
  <c r="H48" i="1"/>
  <c r="H47" i="1"/>
  <c r="H46" i="1"/>
  <c r="H45" i="1"/>
  <c r="H44" i="1"/>
  <c r="H49" i="1" s="1"/>
  <c r="G41" i="1"/>
  <c r="F41" i="1"/>
  <c r="E41" i="1"/>
  <c r="H40" i="1"/>
  <c r="H39" i="1"/>
  <c r="H38" i="1"/>
  <c r="H37" i="1"/>
  <c r="H36" i="1"/>
  <c r="H41" i="1" s="1"/>
  <c r="H35" i="1"/>
  <c r="G32" i="1"/>
  <c r="F32" i="1"/>
  <c r="E31" i="1"/>
  <c r="H31" i="1" s="1"/>
  <c r="H30" i="1"/>
  <c r="E30" i="1"/>
  <c r="E29" i="1"/>
  <c r="E32" i="1" s="1"/>
  <c r="H28" i="1"/>
  <c r="H27" i="1"/>
  <c r="H26" i="1"/>
  <c r="H25" i="1"/>
  <c r="G22" i="1"/>
  <c r="F22" i="1"/>
  <c r="F204" i="1" s="1"/>
  <c r="E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2" i="1" s="1"/>
  <c r="H32" i="1" l="1"/>
  <c r="H192" i="1"/>
  <c r="E192" i="1"/>
  <c r="E204" i="1" s="1"/>
  <c r="E205" i="1" s="1"/>
  <c r="E210" i="1" s="1"/>
  <c r="H29" i="1"/>
  <c r="H93" i="1"/>
  <c r="H102" i="1" s="1"/>
  <c r="H204" i="1" l="1"/>
</calcChain>
</file>

<file path=xl/sharedStrings.xml><?xml version="1.0" encoding="utf-8"?>
<sst xmlns="http://schemas.openxmlformats.org/spreadsheetml/2006/main" count="267" uniqueCount="203">
  <si>
    <t>ADMINISTRACIÓN 2021-2024 DE DEGOLLADO, JALISCO</t>
  </si>
  <si>
    <t>NOMINA DE EMPLEADOS, CORRESPONDIENTE A LA PRIMERA QUINCENA DEL MES DE MARZO 2022</t>
  </si>
  <si>
    <t xml:space="preserve"> EVENTUALES</t>
  </si>
  <si>
    <t>NOMBRE</t>
  </si>
  <si>
    <t>PUESTO</t>
  </si>
  <si>
    <t>INCIDENCIAS</t>
  </si>
  <si>
    <t>SUELDO</t>
  </si>
  <si>
    <t>COMPENSACIÓN</t>
  </si>
  <si>
    <t>DESCUENTO CAJA DE AHORRO</t>
  </si>
  <si>
    <t>TOTAL</t>
  </si>
  <si>
    <t>FIRMA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</si>
  <si>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Apoyo a instituciones</t>
    </r>
  </si>
  <si>
    <t>LORENA BAÑALES TORRES</t>
  </si>
  <si>
    <t>Auxiliar</t>
  </si>
  <si>
    <t>LETICIA JAIME MARTINEZ</t>
  </si>
  <si>
    <t>FRANCISCO HUARACHA QUEZADA</t>
  </si>
  <si>
    <t>JUANA ELIZABETH RODRIGUEZ DOMINGUEZ</t>
  </si>
  <si>
    <t>Bibliotecaria</t>
  </si>
  <si>
    <t>ALEJANDRO GUADALUPE RODRIGUEZ MORALES</t>
  </si>
  <si>
    <t>Chofer</t>
  </si>
  <si>
    <t>ALEJANDRO RODRIGUEZ RENTERIA</t>
  </si>
  <si>
    <t>MARIA JULIETA CÁZAREZ CÁZAREZ</t>
  </si>
  <si>
    <t>ANTONIO QUINTANA GALINDO</t>
  </si>
  <si>
    <t>LUISIANA COBIAN AYALA</t>
  </si>
  <si>
    <t>LUIS ALBERTO TORRES CERDA</t>
  </si>
  <si>
    <t>MARIA FERNANDA GARCIA HUIZAR</t>
  </si>
  <si>
    <t>Médico Mpal</t>
  </si>
  <si>
    <t>JESUS GORDILLO RODRIGUEZ</t>
  </si>
  <si>
    <t>Maestro de música</t>
  </si>
  <si>
    <t>GRISELDA ARANDA MATA</t>
  </si>
  <si>
    <t>Aseo Rastro y Protección Civil</t>
  </si>
  <si>
    <t>TOTAL APOYO A INSTITUCIONES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</si>
  <si>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Aseo Público</t>
    </r>
  </si>
  <si>
    <t>ANTONIO CAMPOS MEDINA</t>
  </si>
  <si>
    <t>Pepenador</t>
  </si>
  <si>
    <t>AGUSTÍN RODRIGUEZ QUEZADA</t>
  </si>
  <si>
    <t>JOSÉ PÉREZ FERNÁNDEZ</t>
  </si>
  <si>
    <t>SARA MENDEZ FLORES</t>
  </si>
  <si>
    <t>AXEL AARON ALCANZAR HUARACHA</t>
  </si>
  <si>
    <t>J JESUS OCHOA SANDOVAL</t>
  </si>
  <si>
    <t xml:space="preserve"> se le pagan 7 dias </t>
  </si>
  <si>
    <t>GUILLERMO CÁZAREZ PAZ</t>
  </si>
  <si>
    <t>TOTAL ASEO PÚBLICO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</si>
  <si>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Cultura</t>
    </r>
  </si>
  <si>
    <t>CASTILLO OVALLERES TAIBET LORENA</t>
  </si>
  <si>
    <t>Maestro</t>
  </si>
  <si>
    <t>ARMANDO NEGRETE OCEGUEDA</t>
  </si>
  <si>
    <t>MARIA GUADALUPE CRUZ ARANDA</t>
  </si>
  <si>
    <t>Aseo</t>
  </si>
  <si>
    <t>JORGE ARMANDO SALAZAR HERNANDEZ</t>
  </si>
  <si>
    <t>RAFAEL MENDEZ MORA</t>
  </si>
  <si>
    <t>_______________________________</t>
  </si>
  <si>
    <t>MARIA GUADALUPE ANGEL ZARAGOZA</t>
  </si>
  <si>
    <t>TOTAL CULTURA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</si>
  <si>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Delegación de Huascato</t>
    </r>
  </si>
  <si>
    <t>J TRINIDAD RAMIREZ ALVAREZ</t>
  </si>
  <si>
    <t>MARISOL ARREDONDO HERNANDEZ</t>
  </si>
  <si>
    <t>Secretaría</t>
  </si>
  <si>
    <t>ALFREDO OLMOS CORDOBA</t>
  </si>
  <si>
    <t>CRISTINA ELIZABETH AYALA ZÚÑIGA</t>
  </si>
  <si>
    <t>J GUADALUPE GÓMEZ HERNÁNDEZ</t>
  </si>
  <si>
    <t>TOTAL DELEGACIÓN DE HUASCATO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</si>
  <si>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DEPORTES</t>
    </r>
  </si>
  <si>
    <t>GUSTAVO DE JESÚS FLORES MADRIGAL</t>
  </si>
  <si>
    <t>Entrenador</t>
  </si>
  <si>
    <t>MARCO ANTONIO COLUNA HERNANDEZ</t>
  </si>
  <si>
    <t>RICARDO MURILLO MORA</t>
  </si>
  <si>
    <t>GABRIEL MORALES ACEVES</t>
  </si>
  <si>
    <t>TOTAL DEPORTES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</si>
  <si>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:MANTENIMIENTO</t>
    </r>
  </si>
  <si>
    <t>RAUL GOMEZ CUBILLO</t>
  </si>
  <si>
    <t>RAMÓN VÁZQUEZ GARCÍA</t>
  </si>
  <si>
    <t>ALFONSO MACIAS MARTINEZ</t>
  </si>
  <si>
    <t>TOTAL MANTENIMIENTO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</si>
  <si>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:MERCADO MUNICIPAL</t>
    </r>
  </si>
  <si>
    <t xml:space="preserve">CLAUDIA CABALLERO ZENDEJAS </t>
  </si>
  <si>
    <t>ANA ARELLANO HERRERA</t>
  </si>
  <si>
    <t>TOTAL MERCADO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</si>
  <si>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:OBRAS PÚBLICAS</t>
    </r>
  </si>
  <si>
    <t>LUIS MARTINEZ HERNANDEZ</t>
  </si>
  <si>
    <t>JOSE DE JESUS RODRIGUEZ BARAJAS</t>
  </si>
  <si>
    <t>ABEL QUEZADA RAMIREZ</t>
  </si>
  <si>
    <t>ALFREDO PEREZ TORRES</t>
  </si>
  <si>
    <t>Encargado</t>
  </si>
  <si>
    <t>ADAN ABEL LOPEZ CARATACHEA</t>
  </si>
  <si>
    <t>Ingeniero</t>
  </si>
  <si>
    <t>PRUDENCIO VALADEZ GARCIA</t>
  </si>
  <si>
    <t>Albañil</t>
  </si>
  <si>
    <t>RIGOBERTO SALAZAR AGUIRRE</t>
  </si>
  <si>
    <t>SALVADOR GARCIA SEGOVIANO</t>
  </si>
  <si>
    <t>TOTAL OBRAS PÚBLICAS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</si>
  <si>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:PARQUES Y JARDINES</t>
    </r>
  </si>
  <si>
    <t>JUAN CANO AYALA</t>
  </si>
  <si>
    <t>SERGIO FELIPE BARBA AGUILAR</t>
  </si>
  <si>
    <t>JOSE FERNANDO VILLEGAS FLORES</t>
  </si>
  <si>
    <t>JAVIER MENDEZ MENDOZA</t>
  </si>
  <si>
    <t>Jardinero</t>
  </si>
  <si>
    <t>JOSÉ DANIEL IBARRA RAMIREZ</t>
  </si>
  <si>
    <t>SALVADOR AYALA PALOMINO</t>
  </si>
  <si>
    <t>JUAN MANUEL HERRERA HERNANDEZ</t>
  </si>
  <si>
    <t>IRENE AYALA TORRES</t>
  </si>
  <si>
    <t>TOTAL PARQUES Y JARDINES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</si>
  <si>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VIALIDAD</t>
    </r>
  </si>
  <si>
    <t xml:space="preserve">MAYRA VANESSA LEON ARELLANO </t>
  </si>
  <si>
    <t>Policía vial</t>
  </si>
  <si>
    <t>ROSA ELENA PICHARDO ZAMBRANO</t>
  </si>
  <si>
    <t>descuento 1 día</t>
  </si>
  <si>
    <t>GUADALUPE BERENICE QUEZADA CLETO</t>
  </si>
  <si>
    <t>Secretaria</t>
  </si>
  <si>
    <t>ESTHER ROJAS VAZQUEZ</t>
  </si>
  <si>
    <t>ROSALVA HURTADO GÓMEZ</t>
  </si>
  <si>
    <t>ANGÉLICA CAROLINA MAGAÑA MARTINEZ</t>
  </si>
  <si>
    <t>LORENA ZAMBRANO MENDEZ</t>
  </si>
  <si>
    <t>JUAN MANUEL SANTILLAN DE LA PAZ</t>
  </si>
  <si>
    <t>JOSE MANUEL VILLASEÑOR PEREZ</t>
  </si>
  <si>
    <t>JESÚS BRIONES RIVERA</t>
  </si>
  <si>
    <t>TOTAL VIALIDAD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</si>
  <si>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:PRESIDENCIA</t>
    </r>
  </si>
  <si>
    <t>GUSTAVO COVARRUBIAS HERNANDEZ</t>
  </si>
  <si>
    <t>TOTAL PRESIDENCIA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</si>
  <si>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:REGISTRO CIVIL</t>
    </r>
  </si>
  <si>
    <t>TERESA MONSERRAT PALOMINO SANCHEZ</t>
  </si>
  <si>
    <t>BRENDA LÓPEZ MÉNDEZ</t>
  </si>
  <si>
    <t>TOTAL REGISTRO CIVIL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</si>
  <si>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:CATASTRO</t>
    </r>
  </si>
  <si>
    <t>HERMINIA RODRIGUEZ ZARAGOZA</t>
  </si>
  <si>
    <t>OLGA BERTHA SEGOVIA GUZMAN</t>
  </si>
  <si>
    <t>TOTAL CATASTRO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</si>
  <si>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:COMUNICACIÓN SOCIAL</t>
    </r>
  </si>
  <si>
    <t>FERNANDO BAÑALES ANGEL</t>
  </si>
  <si>
    <t>MARCO ANTONIO BAÑALES MORENO</t>
  </si>
  <si>
    <t>TOTAL COMUNICACIÓN SOCIAL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</si>
  <si>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DESARROLLO RURAL</t>
    </r>
  </si>
  <si>
    <t>ALBERTO MATA MORENO</t>
  </si>
  <si>
    <t>FATIMA ALEJANDRINA HERNANDEZ VALADEZ</t>
  </si>
  <si>
    <t>TOTAL DESARROLLO RURAL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</si>
  <si>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ECOLOGIA</t>
    </r>
  </si>
  <si>
    <t>ANTONIO RENE GALLEGOS RIVERA</t>
  </si>
  <si>
    <t>JOSE MANUEL MORALES CAMPOS</t>
  </si>
  <si>
    <t>JAIRO ARAT ACEVES CAZAREZ</t>
  </si>
  <si>
    <t>ESTEBAN MATA FUENTES</t>
  </si>
  <si>
    <t>TOTAL ECOLOGIA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</si>
  <si>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INSTITUTO DE LA MUJER</t>
    </r>
  </si>
  <si>
    <t>MARIA GUADALUPE HUARACHA SANCHEZ</t>
  </si>
  <si>
    <t>TOTAL INSTITUTO DE LA MUJER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</si>
  <si>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INSTITUTO DE LA JUVENTUD PODER JOVEN</t>
    </r>
  </si>
  <si>
    <t>MA. CARMEN MURILLO MORALES</t>
  </si>
  <si>
    <t>Auxiliar de limpieza</t>
  </si>
  <si>
    <t>JUAN LUIS LOPEZ MORALES</t>
  </si>
  <si>
    <t>TOTAL  INSTITUTO DE LA JUVENTUD PODER JOVEN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</si>
  <si>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OFICIALIA MAYOR</t>
    </r>
  </si>
  <si>
    <t>LIZBETH VÁZQUEZ PEDROZA</t>
  </si>
  <si>
    <t>JAIME VAZQUEZ MAGAÑA</t>
  </si>
  <si>
    <t>Despachador</t>
  </si>
  <si>
    <t>TOTAL  OFICIALIA MAYOR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</si>
  <si>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ALUMBRADO PÚBLICO</t>
    </r>
  </si>
  <si>
    <t>MIGUEL ANGEL ALANIS PEREZ</t>
  </si>
  <si>
    <t>Director</t>
  </si>
  <si>
    <t>TOTAL  ALUMBRADO PUBLICO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</si>
  <si>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:CEMENTERIO MUNICIPAL</t>
    </r>
  </si>
  <si>
    <t>GERARDO GOMEZ GOMEZ</t>
  </si>
  <si>
    <t>Peon</t>
  </si>
  <si>
    <t>JOSÉ HERIBERTO AYALA HERNANDEZ</t>
  </si>
  <si>
    <t>TOTAL CEMENTERIO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</si>
  <si>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:PROMOCIÓN ECONÓMICA</t>
    </r>
  </si>
  <si>
    <t>ALEJANDRA SALAZAR GARCIA</t>
  </si>
  <si>
    <t>TOTAL PROMOCIÓN ECONÓMICA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</si>
  <si>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:PROTECCIÓN CIVIL</t>
    </r>
  </si>
  <si>
    <t>RAMON ACEVES MARQUEZ</t>
  </si>
  <si>
    <t>CÉSAR ROBERTO OLVERA QUIJAS</t>
  </si>
  <si>
    <t>MARTIN MEDINA CAZAREZ</t>
  </si>
  <si>
    <t>CARMELITA CONRIQUE VALADEZ</t>
  </si>
  <si>
    <t>TOTAL PROTECCIÓN CIVIL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</si>
  <si>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REGLAMENTOS</t>
    </r>
  </si>
  <si>
    <t>MARIA ISABEL PLASCENCIA HERRERA</t>
  </si>
  <si>
    <t>CLAUDIA ROCIO ASCENCIO ARELLANO</t>
  </si>
  <si>
    <t>TOTAL REGLAMENTOS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</si>
  <si>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SISTEMAS E INNOVACIÓN MUNICIPAL</t>
    </r>
  </si>
  <si>
    <t>RIGOBERTO SÁNCHEZ RODRIGUEZ</t>
  </si>
  <si>
    <t>CARLOS ALFREDO RODRIGUEZ ZARAGOZA</t>
  </si>
  <si>
    <t>TOTAL  SISTEMAS E INNOVACIÓN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</si>
  <si>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TRANSPARENCIA</t>
    </r>
  </si>
  <si>
    <t>BRENDA AZUCENA PÉREZ MEDINA</t>
  </si>
  <si>
    <t>VERÓNICA VÁZQUEZ CERDA</t>
  </si>
  <si>
    <t>TOTAL  TRANSPARENCIA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</si>
  <si>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RASTRO MUNICIPAL</t>
    </r>
  </si>
  <si>
    <t>EDGAR EDUARDO TORRES LEON</t>
  </si>
  <si>
    <t>HERIBERTO ANGULO LOPEZ</t>
  </si>
  <si>
    <t>ROGELIO EZEQUIEL NAVARRO ALVARADO</t>
  </si>
  <si>
    <t>SADVIEL EFRAIN GUZMAN RUIZ</t>
  </si>
  <si>
    <t>TOTAL RASTRO MUNICIPAL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</si>
  <si>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:INTENDENCIA</t>
    </r>
  </si>
  <si>
    <t>LOURDES LLAMAS PARADA</t>
  </si>
  <si>
    <t>ROSARIO ESPARZA MATA</t>
  </si>
  <si>
    <t>TOTAL INTENDENCIA</t>
  </si>
  <si>
    <r>
      <rPr>
        <sz val="11"/>
        <color theme="1"/>
        <rFont val="Calibri"/>
        <family val="2"/>
        <scheme val="minor"/>
      </rPr>
      <t>Área o Dependencia</t>
    </r>
    <r>
      <rPr>
        <b/>
        <sz val="11"/>
        <color theme="1"/>
        <rFont val="Calibri"/>
        <family val="2"/>
        <scheme val="minor"/>
      </rPr>
      <t>: AGUA POTABLE</t>
    </r>
  </si>
  <si>
    <t>AZUCENA ASCENCIO BAÑALES</t>
  </si>
  <si>
    <t>IRENE VALADEZ VALADEZ</t>
  </si>
  <si>
    <t>GUSTAVO ADOLFO ANGUIANO RODRIGUEZ</t>
  </si>
  <si>
    <t>TOTAL AGUA POTABLE</t>
  </si>
  <si>
    <t>TOTALES</t>
  </si>
  <si>
    <t>Papel nómina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</si>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</sst>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33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7" fillId="2" borderId="1" xfId="1" applyNumberFormat="1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horizontal="center" vertical="center" wrapText="1"/>
    </xf>
    <xf numFmtId="44" fontId="7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8" fillId="0" borderId="0" xfId="1" applyNumberFormat="1" applyFont="1" applyFill="1" applyBorder="1" applyAlignment="1">
      <alignment vertical="center"/>
    </xf>
    <xf numFmtId="44" fontId="8" fillId="0" borderId="0" xfId="2" applyFont="1" applyFill="1" applyBorder="1" applyAlignment="1">
      <alignment vertical="center"/>
    </xf>
    <xf numFmtId="0" fontId="0" fillId="0" borderId="3" xfId="0" applyBorder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4" fontId="9" fillId="0" borderId="4" xfId="0" applyNumberFormat="1" applyFont="1" applyBorder="1" applyAlignment="1">
      <alignment horizontal="left" vertical="center"/>
    </xf>
    <xf numFmtId="0" fontId="10" fillId="0" borderId="0" xfId="0" applyFont="1"/>
    <xf numFmtId="0" fontId="8" fillId="0" borderId="0" xfId="0" applyFont="1" applyAlignment="1">
      <alignment horizontal="left" vertical="center"/>
    </xf>
    <xf numFmtId="44" fontId="9" fillId="0" borderId="0" xfId="0" applyNumberFormat="1" applyFont="1" applyAlignment="1">
      <alignment horizontal="left" vertical="center"/>
    </xf>
    <xf numFmtId="0" fontId="0" fillId="3" borderId="0" xfId="0" applyFill="1"/>
    <xf numFmtId="0" fontId="0" fillId="0" borderId="5" xfId="0" applyBorder="1"/>
    <xf numFmtId="44" fontId="11" fillId="0" borderId="0" xfId="3" applyNumberFormat="1" applyFont="1" applyFill="1"/>
    <xf numFmtId="0" fontId="9" fillId="0" borderId="0" xfId="0" applyFont="1" applyAlignment="1">
      <alignment horizontal="right" vertical="center"/>
    </xf>
    <xf numFmtId="44" fontId="12" fillId="0" borderId="0" xfId="2" applyFont="1" applyFill="1" applyBorder="1" applyAlignment="1">
      <alignment horizontal="right" vertical="center"/>
    </xf>
    <xf numFmtId="0" fontId="9" fillId="0" borderId="0" xfId="0" applyFont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8" fontId="2" fillId="4" borderId="6" xfId="0" applyNumberFormat="1" applyFont="1" applyFill="1" applyBorder="1"/>
    <xf numFmtId="8" fontId="0" fillId="0" borderId="0" xfId="0" applyNumberFormat="1"/>
    <xf numFmtId="44" fontId="0" fillId="0" borderId="0" xfId="0" applyNumberFormat="1"/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</cellXfs>
  <cellStyles count="4">
    <cellStyle name="Millares" xfId="1" builtinId="3"/>
    <cellStyle name="Millares 2" xfId="3" xr:uid="{937CECA7-10B3-49A6-97F5-8B066AB2E7E4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E06D-C77D-4007-B089-98ADB2179076}">
  <dimension ref="B1:K210"/>
  <sheetViews>
    <sheetView showGridLines="0" tabSelected="1" showWhiteSpace="0" zoomScaleNormal="100" workbookViewId="0">
      <pane ySplit="7" topLeftCell="A202" activePane="bottomLeft" state="frozen"/>
      <selection pane="bottomLeft" activeCell="F208" sqref="F208"/>
    </sheetView>
  </sheetViews>
  <sheetFormatPr baseColWidth="10" defaultRowHeight="15" x14ac:dyDescent="0.25"/>
  <cols>
    <col min="1" max="1" width="1.5703125" customWidth="1"/>
    <col min="2" max="2" width="37.28515625" style="1" customWidth="1"/>
    <col min="3" max="3" width="21.7109375" style="1" customWidth="1"/>
    <col min="4" max="4" width="11" style="1" customWidth="1"/>
    <col min="5" max="5" width="14.85546875" customWidth="1"/>
    <col min="6" max="6" width="14.28515625" customWidth="1"/>
    <col min="8" max="8" width="11.85546875" customWidth="1"/>
    <col min="9" max="9" width="31.28515625" customWidth="1"/>
  </cols>
  <sheetData>
    <row r="1" spans="2:9" ht="6.75" customHeight="1" x14ac:dyDescent="0.25"/>
    <row r="2" spans="2:9" ht="6.75" customHeight="1" x14ac:dyDescent="0.25"/>
    <row r="3" spans="2:9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ht="9.75" customHeight="1" x14ac:dyDescent="0.25"/>
    <row r="7" spans="2:9" s="8" customFormat="1" ht="52.5" customHeight="1" x14ac:dyDescent="0.25">
      <c r="B7" s="3" t="s">
        <v>3</v>
      </c>
      <c r="C7" s="3" t="s">
        <v>4</v>
      </c>
      <c r="D7" s="4" t="s">
        <v>5</v>
      </c>
      <c r="E7" s="5" t="s">
        <v>6</v>
      </c>
      <c r="F7" s="5" t="s">
        <v>7</v>
      </c>
      <c r="G7" s="6" t="s">
        <v>8</v>
      </c>
      <c r="H7" s="5" t="s">
        <v>9</v>
      </c>
      <c r="I7" s="7" t="s">
        <v>10</v>
      </c>
    </row>
    <row r="8" spans="2:9" ht="22.5" customHeight="1" x14ac:dyDescent="0.25">
      <c r="B8" s="9" t="s">
        <v>11</v>
      </c>
      <c r="C8" s="9"/>
      <c r="D8" s="10"/>
      <c r="E8" s="11"/>
      <c r="F8" s="11"/>
      <c r="G8" s="12"/>
      <c r="H8" s="11"/>
    </row>
    <row r="9" spans="2:9" ht="52.5" customHeight="1" x14ac:dyDescent="0.25">
      <c r="B9" s="10" t="s">
        <v>12</v>
      </c>
      <c r="C9" s="10" t="s">
        <v>13</v>
      </c>
      <c r="D9" s="10"/>
      <c r="E9" s="11">
        <v>2707.05</v>
      </c>
      <c r="F9" s="11"/>
      <c r="G9" s="12"/>
      <c r="H9" s="11">
        <f t="shared" ref="H9:H21" si="0">E9+F9-G9</f>
        <v>2707.05</v>
      </c>
      <c r="I9" s="13"/>
    </row>
    <row r="10" spans="2:9" ht="52.5" customHeight="1" x14ac:dyDescent="0.25">
      <c r="B10" s="10" t="s">
        <v>14</v>
      </c>
      <c r="C10" s="10" t="s">
        <v>13</v>
      </c>
      <c r="D10" s="14"/>
      <c r="E10" s="11">
        <v>2445.08</v>
      </c>
      <c r="F10" s="11"/>
      <c r="G10" s="12"/>
      <c r="H10" s="11">
        <f t="shared" si="0"/>
        <v>2445.08</v>
      </c>
      <c r="I10" s="13"/>
    </row>
    <row r="11" spans="2:9" ht="52.5" customHeight="1" x14ac:dyDescent="0.25">
      <c r="B11" s="10" t="s">
        <v>15</v>
      </c>
      <c r="C11" s="10" t="s">
        <v>13</v>
      </c>
      <c r="D11" s="14"/>
      <c r="E11" s="11">
        <v>4816.08</v>
      </c>
      <c r="F11" s="11"/>
      <c r="G11" s="12"/>
      <c r="H11" s="11">
        <f t="shared" si="0"/>
        <v>4816.08</v>
      </c>
      <c r="I11" s="13"/>
    </row>
    <row r="12" spans="2:9" ht="52.5" customHeight="1" x14ac:dyDescent="0.25">
      <c r="B12" s="10" t="s">
        <v>16</v>
      </c>
      <c r="C12" s="10" t="s">
        <v>17</v>
      </c>
      <c r="D12" s="14"/>
      <c r="E12" s="11">
        <v>2184.98</v>
      </c>
      <c r="F12" s="11"/>
      <c r="G12" s="12"/>
      <c r="H12" s="11">
        <f t="shared" si="0"/>
        <v>2184.98</v>
      </c>
      <c r="I12" s="13"/>
    </row>
    <row r="13" spans="2:9" ht="52.5" customHeight="1" x14ac:dyDescent="0.25">
      <c r="B13" s="10" t="s">
        <v>18</v>
      </c>
      <c r="C13" s="10" t="s">
        <v>19</v>
      </c>
      <c r="D13" s="14"/>
      <c r="E13" s="11">
        <v>4510.01</v>
      </c>
      <c r="F13" s="11"/>
      <c r="G13" s="12"/>
      <c r="H13" s="11">
        <f t="shared" si="0"/>
        <v>4510.01</v>
      </c>
      <c r="I13" s="13"/>
    </row>
    <row r="14" spans="2:9" ht="52.5" customHeight="1" x14ac:dyDescent="0.25">
      <c r="B14" s="10" t="s">
        <v>20</v>
      </c>
      <c r="C14" s="10" t="s">
        <v>19</v>
      </c>
      <c r="D14" s="14"/>
      <c r="E14" s="11">
        <v>4510.01</v>
      </c>
      <c r="F14" s="11"/>
      <c r="G14" s="12"/>
      <c r="H14" s="11">
        <f t="shared" si="0"/>
        <v>4510.01</v>
      </c>
      <c r="I14" s="13"/>
    </row>
    <row r="15" spans="2:9" ht="52.5" customHeight="1" x14ac:dyDescent="0.25">
      <c r="B15" s="10" t="s">
        <v>21</v>
      </c>
      <c r="C15" s="10" t="s">
        <v>17</v>
      </c>
      <c r="D15" s="14"/>
      <c r="E15" s="11">
        <v>2598.94</v>
      </c>
      <c r="F15" s="11"/>
      <c r="G15" s="12"/>
      <c r="H15" s="11">
        <f t="shared" si="0"/>
        <v>2598.94</v>
      </c>
      <c r="I15" s="13"/>
    </row>
    <row r="16" spans="2:9" ht="52.5" customHeight="1" x14ac:dyDescent="0.25">
      <c r="B16" s="10" t="s">
        <v>22</v>
      </c>
      <c r="C16" s="10" t="s">
        <v>13</v>
      </c>
      <c r="D16" s="14"/>
      <c r="E16" s="11">
        <v>3767.16</v>
      </c>
      <c r="F16" s="11"/>
      <c r="G16" s="12"/>
      <c r="H16" s="11">
        <f t="shared" si="0"/>
        <v>3767.16</v>
      </c>
      <c r="I16" s="13"/>
    </row>
    <row r="17" spans="2:9" ht="52.5" customHeight="1" x14ac:dyDescent="0.25">
      <c r="B17" s="10" t="s">
        <v>23</v>
      </c>
      <c r="C17" s="10" t="s">
        <v>13</v>
      </c>
      <c r="D17" s="14"/>
      <c r="E17" s="11">
        <v>2079.39</v>
      </c>
      <c r="F17" s="11"/>
      <c r="G17" s="12"/>
      <c r="H17" s="11">
        <f t="shared" si="0"/>
        <v>2079.39</v>
      </c>
      <c r="I17" s="13"/>
    </row>
    <row r="18" spans="2:9" ht="52.5" customHeight="1" x14ac:dyDescent="0.25">
      <c r="B18" s="10" t="s">
        <v>24</v>
      </c>
      <c r="C18" s="10"/>
      <c r="D18" s="14"/>
      <c r="E18" s="11">
        <v>1300</v>
      </c>
      <c r="F18" s="11"/>
      <c r="G18" s="12"/>
      <c r="H18" s="11">
        <f t="shared" si="0"/>
        <v>1300</v>
      </c>
      <c r="I18" s="13"/>
    </row>
    <row r="19" spans="2:9" ht="52.5" customHeight="1" x14ac:dyDescent="0.25">
      <c r="B19" s="10" t="s">
        <v>25</v>
      </c>
      <c r="C19" s="10" t="s">
        <v>26</v>
      </c>
      <c r="D19" s="14"/>
      <c r="E19" s="11">
        <v>5500</v>
      </c>
      <c r="F19" s="11"/>
      <c r="G19" s="12"/>
      <c r="H19" s="11">
        <f t="shared" si="0"/>
        <v>5500</v>
      </c>
      <c r="I19" s="13"/>
    </row>
    <row r="20" spans="2:9" ht="52.5" customHeight="1" x14ac:dyDescent="0.25">
      <c r="B20" s="10" t="s">
        <v>27</v>
      </c>
      <c r="C20" s="10" t="s">
        <v>28</v>
      </c>
      <c r="D20" s="14"/>
      <c r="E20" s="11">
        <v>2600</v>
      </c>
      <c r="F20" s="11"/>
      <c r="G20" s="12"/>
      <c r="H20" s="11">
        <f t="shared" si="0"/>
        <v>2600</v>
      </c>
      <c r="I20" s="13"/>
    </row>
    <row r="21" spans="2:9" ht="52.5" customHeight="1" x14ac:dyDescent="0.25">
      <c r="B21" s="10" t="s">
        <v>29</v>
      </c>
      <c r="C21" s="14" t="s">
        <v>30</v>
      </c>
      <c r="D21" s="10"/>
      <c r="E21" s="11">
        <v>2386.25</v>
      </c>
      <c r="F21" s="11"/>
      <c r="G21" s="12"/>
      <c r="H21" s="11">
        <f t="shared" si="0"/>
        <v>2386.25</v>
      </c>
      <c r="I21" s="13"/>
    </row>
    <row r="22" spans="2:9" ht="28.5" customHeight="1" x14ac:dyDescent="0.25">
      <c r="B22" s="10"/>
      <c r="C22" s="15" t="s">
        <v>31</v>
      </c>
      <c r="D22" s="10"/>
      <c r="E22" s="16">
        <f>SUM(E9:E21)</f>
        <v>41404.949999999997</v>
      </c>
      <c r="F22" s="16">
        <f>SUM(F9:F21)</f>
        <v>0</v>
      </c>
      <c r="G22" s="16">
        <f>SUM(G9:G21)</f>
        <v>0</v>
      </c>
      <c r="H22" s="16">
        <f>SUM(H9:H21)</f>
        <v>41404.949999999997</v>
      </c>
    </row>
    <row r="23" spans="2:9" ht="14.25" customHeight="1" x14ac:dyDescent="0.25">
      <c r="B23" s="10"/>
      <c r="C23" s="10"/>
      <c r="D23" s="10"/>
      <c r="E23" s="11"/>
      <c r="F23" s="11"/>
      <c r="G23" s="12"/>
      <c r="H23" s="11"/>
    </row>
    <row r="24" spans="2:9" ht="22.5" customHeight="1" x14ac:dyDescent="0.25">
      <c r="B24" s="9" t="s">
        <v>32</v>
      </c>
      <c r="C24" s="9"/>
      <c r="D24" s="10"/>
      <c r="E24" s="11"/>
      <c r="F24" s="11"/>
      <c r="G24" s="12"/>
      <c r="H24" s="11"/>
    </row>
    <row r="25" spans="2:9" ht="52.5" customHeight="1" x14ac:dyDescent="0.25">
      <c r="B25" s="10" t="s">
        <v>33</v>
      </c>
      <c r="C25" s="10" t="s">
        <v>34</v>
      </c>
      <c r="D25" s="10"/>
      <c r="E25" s="11">
        <v>2898.78</v>
      </c>
      <c r="F25" s="11"/>
      <c r="G25" s="12"/>
      <c r="H25" s="11">
        <f t="shared" ref="H25:H31" si="1">E25+F25-G25</f>
        <v>2898.78</v>
      </c>
      <c r="I25" s="13"/>
    </row>
    <row r="26" spans="2:9" ht="52.5" customHeight="1" x14ac:dyDescent="0.25">
      <c r="B26" s="10" t="s">
        <v>35</v>
      </c>
      <c r="C26" s="10" t="s">
        <v>34</v>
      </c>
      <c r="D26" s="14"/>
      <c r="E26" s="11">
        <v>2668.45</v>
      </c>
      <c r="F26" s="11"/>
      <c r="G26" s="12"/>
      <c r="H26" s="11">
        <f t="shared" si="1"/>
        <v>2668.45</v>
      </c>
      <c r="I26" s="13"/>
    </row>
    <row r="27" spans="2:9" ht="52.5" customHeight="1" x14ac:dyDescent="0.25">
      <c r="B27" s="10" t="s">
        <v>36</v>
      </c>
      <c r="C27" s="10" t="s">
        <v>34</v>
      </c>
      <c r="D27" s="14"/>
      <c r="E27" s="11">
        <v>2500</v>
      </c>
      <c r="F27" s="11"/>
      <c r="G27" s="12"/>
      <c r="H27" s="11">
        <f t="shared" si="1"/>
        <v>2500</v>
      </c>
      <c r="I27" s="13"/>
    </row>
    <row r="28" spans="2:9" ht="52.5" customHeight="1" x14ac:dyDescent="0.25">
      <c r="B28" s="10" t="s">
        <v>37</v>
      </c>
      <c r="C28" s="10"/>
      <c r="D28" s="14"/>
      <c r="E28" s="11">
        <v>2600</v>
      </c>
      <c r="F28" s="11"/>
      <c r="G28" s="12"/>
      <c r="H28" s="11">
        <f t="shared" si="1"/>
        <v>2600</v>
      </c>
      <c r="I28" s="13"/>
    </row>
    <row r="29" spans="2:9" ht="52.5" customHeight="1" x14ac:dyDescent="0.25">
      <c r="B29" s="10" t="s">
        <v>38</v>
      </c>
      <c r="C29" s="10"/>
      <c r="D29" s="14"/>
      <c r="E29" s="11">
        <f>2800</f>
        <v>2800</v>
      </c>
      <c r="F29" s="11"/>
      <c r="G29" s="12"/>
      <c r="H29" s="11">
        <f t="shared" si="1"/>
        <v>2800</v>
      </c>
      <c r="I29" s="13"/>
    </row>
    <row r="30" spans="2:9" ht="52.5" customHeight="1" x14ac:dyDescent="0.25">
      <c r="B30" s="10" t="s">
        <v>39</v>
      </c>
      <c r="C30" s="10"/>
      <c r="D30" s="14" t="s">
        <v>40</v>
      </c>
      <c r="E30" s="11">
        <f>2800-(2800/15)*8</f>
        <v>1306.6666666666667</v>
      </c>
      <c r="F30" s="11"/>
      <c r="G30" s="12"/>
      <c r="H30" s="11">
        <f t="shared" si="1"/>
        <v>1306.6666666666667</v>
      </c>
      <c r="I30" s="13"/>
    </row>
    <row r="31" spans="2:9" ht="52.5" customHeight="1" x14ac:dyDescent="0.25">
      <c r="B31" s="10" t="s">
        <v>41</v>
      </c>
      <c r="C31" s="10" t="s">
        <v>34</v>
      </c>
      <c r="D31" s="14"/>
      <c r="E31" s="11">
        <f>2800</f>
        <v>2800</v>
      </c>
      <c r="F31" s="11"/>
      <c r="G31" s="12"/>
      <c r="H31" s="11">
        <f t="shared" si="1"/>
        <v>2800</v>
      </c>
      <c r="I31" s="13"/>
    </row>
    <row r="32" spans="2:9" ht="28.5" customHeight="1" x14ac:dyDescent="0.25">
      <c r="B32" s="10"/>
      <c r="C32" s="15" t="s">
        <v>42</v>
      </c>
      <c r="D32" s="10"/>
      <c r="E32" s="16">
        <f>SUM(E25:E31)</f>
        <v>17573.896666666667</v>
      </c>
      <c r="F32" s="16">
        <f>SUM(F25:F31)</f>
        <v>0</v>
      </c>
      <c r="G32" s="16">
        <f>SUM(G25:G31)</f>
        <v>0</v>
      </c>
      <c r="H32" s="16">
        <f>SUM(H25:H31)</f>
        <v>17573.896666666667</v>
      </c>
    </row>
    <row r="33" spans="2:11" ht="93" customHeight="1" x14ac:dyDescent="0.25">
      <c r="B33" s="10"/>
      <c r="C33" s="10"/>
      <c r="D33" s="10"/>
      <c r="E33" s="11"/>
      <c r="F33" s="11"/>
      <c r="G33" s="12"/>
      <c r="H33" s="11"/>
      <c r="J33" s="17"/>
    </row>
    <row r="34" spans="2:11" ht="22.5" customHeight="1" x14ac:dyDescent="0.25">
      <c r="B34" s="9" t="s">
        <v>43</v>
      </c>
      <c r="C34" s="9"/>
      <c r="D34" s="10"/>
      <c r="E34" s="11"/>
      <c r="F34" s="11"/>
      <c r="G34" s="12"/>
      <c r="H34" s="11"/>
    </row>
    <row r="35" spans="2:11" ht="52.5" customHeight="1" x14ac:dyDescent="0.25">
      <c r="B35" s="10" t="s">
        <v>44</v>
      </c>
      <c r="C35" s="10" t="s">
        <v>45</v>
      </c>
      <c r="D35" s="14"/>
      <c r="E35" s="11">
        <v>2250.75</v>
      </c>
      <c r="F35" s="11"/>
      <c r="G35" s="12"/>
      <c r="H35" s="11">
        <f t="shared" ref="H35:H40" si="2">E35+F35-G35</f>
        <v>2250.75</v>
      </c>
      <c r="I35" s="13"/>
      <c r="K35">
        <v>2169.4</v>
      </c>
    </row>
    <row r="36" spans="2:11" ht="52.5" customHeight="1" x14ac:dyDescent="0.25">
      <c r="B36" s="10" t="s">
        <v>46</v>
      </c>
      <c r="C36" s="10" t="s">
        <v>45</v>
      </c>
      <c r="D36" s="14"/>
      <c r="E36" s="11">
        <v>1379.88</v>
      </c>
      <c r="F36" s="11"/>
      <c r="G36" s="12"/>
      <c r="H36" s="11">
        <f t="shared" si="2"/>
        <v>1379.88</v>
      </c>
      <c r="I36" s="13"/>
      <c r="K36">
        <v>1330</v>
      </c>
    </row>
    <row r="37" spans="2:11" ht="52.5" customHeight="1" x14ac:dyDescent="0.25">
      <c r="B37" s="10" t="s">
        <v>47</v>
      </c>
      <c r="C37" s="10" t="s">
        <v>48</v>
      </c>
      <c r="D37" s="14"/>
      <c r="E37" s="11">
        <v>2515.94</v>
      </c>
      <c r="F37" s="11"/>
      <c r="G37" s="12"/>
      <c r="H37" s="11">
        <f t="shared" si="2"/>
        <v>2515.94</v>
      </c>
      <c r="I37" s="13"/>
    </row>
    <row r="38" spans="2:11" ht="52.5" customHeight="1" x14ac:dyDescent="0.25">
      <c r="B38" s="10" t="s">
        <v>49</v>
      </c>
      <c r="C38" s="10"/>
      <c r="D38" s="14"/>
      <c r="E38" s="11">
        <v>2905</v>
      </c>
      <c r="F38" s="11"/>
      <c r="G38" s="12"/>
      <c r="H38" s="11">
        <f t="shared" si="2"/>
        <v>2905</v>
      </c>
      <c r="I38" s="13"/>
    </row>
    <row r="39" spans="2:11" ht="52.5" customHeight="1" x14ac:dyDescent="0.25">
      <c r="B39" s="10" t="s">
        <v>50</v>
      </c>
      <c r="C39" s="10" t="s">
        <v>45</v>
      </c>
      <c r="D39" s="14"/>
      <c r="E39" s="11">
        <v>4403.1499999999996</v>
      </c>
      <c r="F39" s="11"/>
      <c r="G39" s="12"/>
      <c r="H39" s="11">
        <f t="shared" si="2"/>
        <v>4403.1499999999996</v>
      </c>
      <c r="I39" s="13" t="s">
        <v>51</v>
      </c>
    </row>
    <row r="40" spans="2:11" ht="52.5" customHeight="1" x14ac:dyDescent="0.25">
      <c r="B40" s="10" t="s">
        <v>52</v>
      </c>
      <c r="C40" s="10" t="s">
        <v>13</v>
      </c>
      <c r="D40" s="10"/>
      <c r="E40" s="11">
        <v>2905</v>
      </c>
      <c r="F40" s="11"/>
      <c r="G40" s="12"/>
      <c r="H40" s="11">
        <f t="shared" si="2"/>
        <v>2905</v>
      </c>
      <c r="I40" s="13"/>
    </row>
    <row r="41" spans="2:11" ht="28.5" customHeight="1" x14ac:dyDescent="0.25">
      <c r="B41" s="10"/>
      <c r="C41" s="15" t="s">
        <v>53</v>
      </c>
      <c r="D41" s="10"/>
      <c r="E41" s="16">
        <f>SUM(E35:E40)</f>
        <v>16359.72</v>
      </c>
      <c r="F41" s="16">
        <f>SUM(F35:F40)</f>
        <v>0</v>
      </c>
      <c r="G41" s="16">
        <f>SUM(G35:G40)</f>
        <v>0</v>
      </c>
      <c r="H41" s="16">
        <f>SUM(H35:H40)</f>
        <v>16359.72</v>
      </c>
    </row>
    <row r="42" spans="2:11" ht="57" customHeight="1" x14ac:dyDescent="0.25">
      <c r="B42" s="10"/>
      <c r="C42" s="10"/>
      <c r="D42" s="14"/>
      <c r="E42" s="11"/>
      <c r="F42" s="11"/>
      <c r="G42" s="12"/>
      <c r="H42" s="11"/>
    </row>
    <row r="43" spans="2:11" ht="22.5" customHeight="1" x14ac:dyDescent="0.25">
      <c r="B43" s="9" t="s">
        <v>54</v>
      </c>
      <c r="C43" s="9"/>
      <c r="D43" s="10"/>
      <c r="E43" s="11"/>
      <c r="F43" s="11"/>
      <c r="G43" s="12"/>
      <c r="H43" s="11"/>
    </row>
    <row r="44" spans="2:11" ht="52.5" customHeight="1" x14ac:dyDescent="0.25">
      <c r="B44" s="10" t="s">
        <v>55</v>
      </c>
      <c r="C44" s="10" t="s">
        <v>13</v>
      </c>
      <c r="D44" s="10"/>
      <c r="E44" s="11">
        <v>1675.15</v>
      </c>
      <c r="F44" s="11"/>
      <c r="G44" s="12"/>
      <c r="H44" s="11">
        <f t="shared" ref="H44:H48" si="3">E44+F44-G44</f>
        <v>1675.15</v>
      </c>
      <c r="I44" s="13"/>
    </row>
    <row r="45" spans="2:11" ht="52.5" customHeight="1" x14ac:dyDescent="0.25">
      <c r="B45" s="10" t="s">
        <v>56</v>
      </c>
      <c r="C45" s="10" t="s">
        <v>57</v>
      </c>
      <c r="D45" s="10"/>
      <c r="E45" s="11">
        <v>2500</v>
      </c>
      <c r="F45" s="11"/>
      <c r="G45" s="12"/>
      <c r="H45" s="11">
        <f t="shared" si="3"/>
        <v>2500</v>
      </c>
      <c r="I45" s="13"/>
    </row>
    <row r="46" spans="2:11" ht="52.5" customHeight="1" x14ac:dyDescent="0.25">
      <c r="B46" s="10" t="s">
        <v>58</v>
      </c>
      <c r="C46" s="10" t="s">
        <v>13</v>
      </c>
      <c r="D46" s="10"/>
      <c r="E46" s="11">
        <v>2314.66</v>
      </c>
      <c r="F46" s="11"/>
      <c r="G46" s="12"/>
      <c r="H46" s="11">
        <f t="shared" si="3"/>
        <v>2314.66</v>
      </c>
      <c r="I46" s="13"/>
    </row>
    <row r="47" spans="2:11" ht="52.5" customHeight="1" x14ac:dyDescent="0.25">
      <c r="B47" s="10" t="s">
        <v>59</v>
      </c>
      <c r="C47" s="10" t="s">
        <v>13</v>
      </c>
      <c r="D47" s="10"/>
      <c r="E47" s="11">
        <v>2800</v>
      </c>
      <c r="F47" s="11"/>
      <c r="G47" s="12"/>
      <c r="H47" s="11">
        <f t="shared" si="3"/>
        <v>2800</v>
      </c>
      <c r="I47" s="13"/>
    </row>
    <row r="48" spans="2:11" ht="52.5" customHeight="1" x14ac:dyDescent="0.25">
      <c r="B48" s="10" t="s">
        <v>60</v>
      </c>
      <c r="C48" s="10" t="s">
        <v>13</v>
      </c>
      <c r="D48" s="10"/>
      <c r="E48" s="11">
        <v>2241</v>
      </c>
      <c r="F48" s="11"/>
      <c r="G48" s="12"/>
      <c r="H48" s="11">
        <f t="shared" si="3"/>
        <v>2241</v>
      </c>
      <c r="I48" s="13"/>
    </row>
    <row r="49" spans="2:9" ht="28.5" customHeight="1" x14ac:dyDescent="0.25">
      <c r="B49" s="10"/>
      <c r="C49" s="15" t="s">
        <v>61</v>
      </c>
      <c r="D49" s="10"/>
      <c r="E49" s="16">
        <f>SUM(E44:E48)</f>
        <v>11530.81</v>
      </c>
      <c r="F49" s="16">
        <f>SUM(F44:F48)</f>
        <v>0</v>
      </c>
      <c r="G49" s="16">
        <f>SUM(G44:G48)</f>
        <v>0</v>
      </c>
      <c r="H49" s="16">
        <f>SUM(H44:H48)</f>
        <v>11530.81</v>
      </c>
    </row>
    <row r="50" spans="2:9" ht="22.5" customHeight="1" x14ac:dyDescent="0.25">
      <c r="B50" s="9" t="s">
        <v>62</v>
      </c>
      <c r="C50" s="9"/>
      <c r="D50" s="10"/>
      <c r="E50" s="11"/>
      <c r="F50" s="11"/>
      <c r="G50" s="12"/>
      <c r="H50" s="11"/>
    </row>
    <row r="51" spans="2:9" ht="52.5" customHeight="1" x14ac:dyDescent="0.25">
      <c r="B51" s="18" t="s">
        <v>63</v>
      </c>
      <c r="C51" s="10" t="s">
        <v>64</v>
      </c>
      <c r="D51" s="10"/>
      <c r="E51" s="11">
        <v>3500</v>
      </c>
      <c r="F51" s="11"/>
      <c r="G51" s="12"/>
      <c r="H51" s="11">
        <f t="shared" ref="H51:H54" si="4">E51+F51-G51</f>
        <v>3500</v>
      </c>
      <c r="I51" s="13"/>
    </row>
    <row r="52" spans="2:9" ht="52.5" customHeight="1" x14ac:dyDescent="0.25">
      <c r="B52" s="18" t="s">
        <v>65</v>
      </c>
      <c r="C52" s="10" t="s">
        <v>13</v>
      </c>
      <c r="D52" s="10"/>
      <c r="E52" s="11">
        <f>3100</f>
        <v>3100</v>
      </c>
      <c r="F52" s="11"/>
      <c r="G52" s="12"/>
      <c r="H52" s="11">
        <f t="shared" si="4"/>
        <v>3100</v>
      </c>
      <c r="I52" s="13"/>
    </row>
    <row r="53" spans="2:9" ht="52.5" customHeight="1" x14ac:dyDescent="0.25">
      <c r="B53" s="18" t="s">
        <v>66</v>
      </c>
      <c r="C53" s="10" t="s">
        <v>64</v>
      </c>
      <c r="D53" s="10"/>
      <c r="E53" s="11">
        <v>3500</v>
      </c>
      <c r="F53" s="11"/>
      <c r="G53" s="12"/>
      <c r="H53" s="11">
        <f t="shared" si="4"/>
        <v>3500</v>
      </c>
      <c r="I53" s="13"/>
    </row>
    <row r="54" spans="2:9" ht="52.5" customHeight="1" x14ac:dyDescent="0.25">
      <c r="B54" s="10" t="s">
        <v>67</v>
      </c>
      <c r="C54" s="10" t="s">
        <v>13</v>
      </c>
      <c r="D54" s="10"/>
      <c r="E54" s="11">
        <v>2593.75</v>
      </c>
      <c r="F54" s="11"/>
      <c r="G54" s="12"/>
      <c r="H54" s="11">
        <f t="shared" si="4"/>
        <v>2593.75</v>
      </c>
      <c r="I54" s="13" t="s">
        <v>51</v>
      </c>
    </row>
    <row r="55" spans="2:9" ht="28.5" customHeight="1" x14ac:dyDescent="0.25">
      <c r="B55" s="10"/>
      <c r="C55" s="15" t="s">
        <v>68</v>
      </c>
      <c r="D55" s="10"/>
      <c r="E55" s="16">
        <f>SUM(E51:E54)</f>
        <v>12693.75</v>
      </c>
      <c r="F55" s="16">
        <f>SUM(F51:F54)</f>
        <v>0</v>
      </c>
      <c r="G55" s="16">
        <f>SUM(G51:G54)</f>
        <v>0</v>
      </c>
      <c r="H55" s="16">
        <f>SUM(H51:H54)</f>
        <v>12693.75</v>
      </c>
    </row>
    <row r="56" spans="2:9" ht="28.5" customHeight="1" x14ac:dyDescent="0.25">
      <c r="B56" s="10"/>
      <c r="C56" s="15"/>
      <c r="D56" s="10"/>
      <c r="E56" s="19"/>
      <c r="F56" s="19"/>
      <c r="G56" s="19"/>
      <c r="H56" s="19"/>
    </row>
    <row r="57" spans="2:9" ht="28.5" customHeight="1" x14ac:dyDescent="0.25">
      <c r="B57" s="10"/>
      <c r="C57" s="15"/>
      <c r="D57" s="10"/>
      <c r="E57" s="19"/>
      <c r="F57" s="19"/>
      <c r="G57" s="19"/>
      <c r="H57" s="19"/>
    </row>
    <row r="58" spans="2:9" ht="51.75" customHeight="1" x14ac:dyDescent="0.25">
      <c r="B58" s="10"/>
      <c r="C58" s="10"/>
      <c r="D58" s="10"/>
      <c r="E58" s="11"/>
      <c r="F58" s="11"/>
      <c r="G58" s="12"/>
      <c r="H58" s="11"/>
    </row>
    <row r="59" spans="2:9" ht="22.5" customHeight="1" x14ac:dyDescent="0.25">
      <c r="B59" s="9" t="s">
        <v>69</v>
      </c>
      <c r="C59" s="9"/>
      <c r="D59" s="10"/>
      <c r="E59" s="11"/>
      <c r="F59" s="11"/>
      <c r="G59" s="12"/>
      <c r="H59" s="11"/>
    </row>
    <row r="60" spans="2:9" ht="52.5" customHeight="1" x14ac:dyDescent="0.25">
      <c r="B60" s="10" t="s">
        <v>70</v>
      </c>
      <c r="C60" s="10"/>
      <c r="D60" s="10"/>
      <c r="E60" s="11">
        <v>4648</v>
      </c>
      <c r="F60" s="11"/>
      <c r="G60" s="12"/>
      <c r="H60" s="11">
        <f t="shared" ref="H60:H62" si="5">E60+F60-G60</f>
        <v>4648</v>
      </c>
      <c r="I60" s="13"/>
    </row>
    <row r="61" spans="2:9" ht="52.5" customHeight="1" x14ac:dyDescent="0.25">
      <c r="B61" s="10" t="s">
        <v>71</v>
      </c>
      <c r="C61" s="10"/>
      <c r="D61" s="10"/>
      <c r="E61" s="11">
        <v>3500</v>
      </c>
      <c r="F61" s="11"/>
      <c r="G61" s="12"/>
      <c r="H61" s="11">
        <f t="shared" si="5"/>
        <v>3500</v>
      </c>
      <c r="I61" s="13"/>
    </row>
    <row r="62" spans="2:9" ht="52.5" customHeight="1" x14ac:dyDescent="0.25">
      <c r="B62" s="10" t="s">
        <v>72</v>
      </c>
      <c r="C62" s="10"/>
      <c r="D62" s="10"/>
      <c r="E62" s="11">
        <v>5187.5</v>
      </c>
      <c r="F62" s="11"/>
      <c r="G62" s="12"/>
      <c r="H62" s="11">
        <f t="shared" si="5"/>
        <v>5187.5</v>
      </c>
      <c r="I62" s="13"/>
    </row>
    <row r="63" spans="2:9" ht="28.5" customHeight="1" x14ac:dyDescent="0.25">
      <c r="B63" s="10"/>
      <c r="C63" s="15" t="s">
        <v>73</v>
      </c>
      <c r="D63" s="10"/>
      <c r="E63" s="16">
        <f>SUM(E60:E62)</f>
        <v>13335.5</v>
      </c>
      <c r="F63" s="16">
        <f>SUM(F60:F62)</f>
        <v>0</v>
      </c>
      <c r="G63" s="16">
        <f>SUM(G60:G62)</f>
        <v>0</v>
      </c>
      <c r="H63" s="16">
        <f>SUM(H60:H62)</f>
        <v>13335.5</v>
      </c>
    </row>
    <row r="64" spans="2:9" ht="22.5" customHeight="1" x14ac:dyDescent="0.25">
      <c r="B64" s="9" t="s">
        <v>74</v>
      </c>
      <c r="C64" s="9"/>
      <c r="D64" s="10"/>
      <c r="E64" s="11"/>
      <c r="F64" s="11"/>
      <c r="G64" s="12"/>
      <c r="H64" s="11"/>
    </row>
    <row r="65" spans="2:9" ht="52.5" customHeight="1" x14ac:dyDescent="0.25">
      <c r="B65" s="10" t="s">
        <v>75</v>
      </c>
      <c r="C65" s="10" t="s">
        <v>13</v>
      </c>
      <c r="D65" s="10"/>
      <c r="E65" s="11">
        <v>2277</v>
      </c>
      <c r="F65" s="11"/>
      <c r="G65" s="12"/>
      <c r="H65" s="11">
        <f t="shared" ref="H65:H66" si="6">E65+F65-G65</f>
        <v>2277</v>
      </c>
      <c r="I65" s="13"/>
    </row>
    <row r="66" spans="2:9" ht="51" customHeight="1" x14ac:dyDescent="0.25">
      <c r="B66" s="10" t="s">
        <v>76</v>
      </c>
      <c r="C66" s="10" t="s">
        <v>13</v>
      </c>
      <c r="D66" s="10"/>
      <c r="E66" s="11">
        <v>2182</v>
      </c>
      <c r="F66" s="11"/>
      <c r="G66" s="12"/>
      <c r="H66" s="11">
        <f t="shared" si="6"/>
        <v>2182</v>
      </c>
      <c r="I66" s="13"/>
    </row>
    <row r="67" spans="2:9" ht="28.5" customHeight="1" x14ac:dyDescent="0.25">
      <c r="B67" s="10"/>
      <c r="C67" s="15" t="s">
        <v>77</v>
      </c>
      <c r="D67" s="10"/>
      <c r="E67" s="16">
        <f>SUM(E65:E66)</f>
        <v>4459</v>
      </c>
      <c r="F67" s="16">
        <f>SUM(F65:F66)</f>
        <v>0</v>
      </c>
      <c r="G67" s="16">
        <f>SUM(G65:G66)</f>
        <v>0</v>
      </c>
      <c r="H67" s="16">
        <f>SUM(H65:H66)</f>
        <v>4459</v>
      </c>
    </row>
    <row r="68" spans="2:9" ht="52.5" customHeight="1" x14ac:dyDescent="0.25">
      <c r="B68" s="10"/>
      <c r="C68" s="10"/>
      <c r="D68" s="10"/>
      <c r="E68" s="11"/>
      <c r="F68" s="11"/>
      <c r="G68" s="12"/>
      <c r="H68" s="11"/>
    </row>
    <row r="69" spans="2:9" ht="22.5" customHeight="1" x14ac:dyDescent="0.25">
      <c r="B69" s="9" t="s">
        <v>78</v>
      </c>
      <c r="C69" s="9"/>
      <c r="D69" s="10"/>
      <c r="E69" s="11"/>
      <c r="F69" s="11"/>
      <c r="G69" s="12"/>
      <c r="H69" s="11"/>
    </row>
    <row r="70" spans="2:9" ht="52.5" customHeight="1" x14ac:dyDescent="0.25">
      <c r="B70" s="10" t="s">
        <v>79</v>
      </c>
      <c r="C70" s="10" t="s">
        <v>13</v>
      </c>
      <c r="D70" s="10"/>
      <c r="E70" s="11">
        <v>4668.75</v>
      </c>
      <c r="F70" s="11"/>
      <c r="G70" s="12"/>
      <c r="H70" s="11">
        <f t="shared" ref="H70:H77" si="7">E70+F70-G70</f>
        <v>4668.75</v>
      </c>
      <c r="I70" s="13"/>
    </row>
    <row r="71" spans="2:9" ht="52.5" customHeight="1" x14ac:dyDescent="0.25">
      <c r="B71" s="10" t="s">
        <v>80</v>
      </c>
      <c r="C71" s="10" t="s">
        <v>19</v>
      </c>
      <c r="D71" s="10"/>
      <c r="E71" s="11">
        <v>4648</v>
      </c>
      <c r="F71" s="11"/>
      <c r="G71" s="12"/>
      <c r="H71" s="11">
        <f t="shared" si="7"/>
        <v>4648</v>
      </c>
      <c r="I71" s="13"/>
    </row>
    <row r="72" spans="2:9" ht="52.5" customHeight="1" x14ac:dyDescent="0.25">
      <c r="B72" s="10" t="s">
        <v>81</v>
      </c>
      <c r="C72" s="10"/>
      <c r="D72" s="10"/>
      <c r="E72" s="11">
        <v>5187.5</v>
      </c>
      <c r="F72" s="11"/>
      <c r="G72" s="12"/>
      <c r="H72" s="11">
        <f t="shared" si="7"/>
        <v>5187.5</v>
      </c>
      <c r="I72" s="13"/>
    </row>
    <row r="73" spans="2:9" ht="52.5" customHeight="1" x14ac:dyDescent="0.25">
      <c r="B73" s="10" t="s">
        <v>82</v>
      </c>
      <c r="C73" s="10" t="s">
        <v>83</v>
      </c>
      <c r="D73" s="10"/>
      <c r="E73" s="11">
        <v>5706.25</v>
      </c>
      <c r="F73" s="11"/>
      <c r="G73" s="12"/>
      <c r="H73" s="11">
        <f t="shared" si="7"/>
        <v>5706.25</v>
      </c>
      <c r="I73" s="13"/>
    </row>
    <row r="74" spans="2:9" ht="52.5" customHeight="1" x14ac:dyDescent="0.25">
      <c r="B74" s="10" t="s">
        <v>84</v>
      </c>
      <c r="C74" s="10" t="s">
        <v>85</v>
      </c>
      <c r="D74" s="10"/>
      <c r="E74" s="11">
        <v>4800</v>
      </c>
      <c r="F74" s="11"/>
      <c r="G74" s="12"/>
      <c r="H74" s="11">
        <f t="shared" si="7"/>
        <v>4800</v>
      </c>
      <c r="I74" s="13"/>
    </row>
    <row r="75" spans="2:9" ht="52.5" customHeight="1" x14ac:dyDescent="0.25">
      <c r="B75" s="10" t="s">
        <v>86</v>
      </c>
      <c r="C75" s="10" t="s">
        <v>87</v>
      </c>
      <c r="D75" s="10"/>
      <c r="E75" s="11">
        <v>3800</v>
      </c>
      <c r="F75" s="11"/>
      <c r="G75" s="12"/>
      <c r="H75" s="11">
        <f t="shared" si="7"/>
        <v>3800</v>
      </c>
      <c r="I75" s="13"/>
    </row>
    <row r="76" spans="2:9" ht="52.5" customHeight="1" x14ac:dyDescent="0.25">
      <c r="B76" s="10" t="s">
        <v>88</v>
      </c>
      <c r="C76" s="10" t="s">
        <v>87</v>
      </c>
      <c r="D76" s="10"/>
      <c r="E76" s="11">
        <v>3900</v>
      </c>
      <c r="F76" s="11"/>
      <c r="G76" s="12"/>
      <c r="H76" s="11">
        <f>E76+F76-G76</f>
        <v>3900</v>
      </c>
      <c r="I76" s="13"/>
    </row>
    <row r="77" spans="2:9" ht="52.5" customHeight="1" x14ac:dyDescent="0.25">
      <c r="B77" s="10" t="s">
        <v>89</v>
      </c>
      <c r="C77" s="10"/>
      <c r="D77" s="10"/>
      <c r="E77" s="11">
        <v>5706.25</v>
      </c>
      <c r="F77" s="11"/>
      <c r="G77" s="12"/>
      <c r="H77" s="11">
        <f t="shared" si="7"/>
        <v>5706.25</v>
      </c>
      <c r="I77" s="13"/>
    </row>
    <row r="78" spans="2:9" ht="28.5" customHeight="1" x14ac:dyDescent="0.25">
      <c r="B78" s="10"/>
      <c r="C78" s="15" t="s">
        <v>90</v>
      </c>
      <c r="D78" s="10"/>
      <c r="E78" s="16">
        <f>SUM(E70:E77)</f>
        <v>38416.75</v>
      </c>
      <c r="F78" s="16">
        <f>SUM(F70:F77)</f>
        <v>0</v>
      </c>
      <c r="G78" s="16">
        <f>SUM(G70:G77)</f>
        <v>0</v>
      </c>
      <c r="H78" s="16">
        <f>SUM(H70:H77)</f>
        <v>38416.75</v>
      </c>
    </row>
    <row r="79" spans="2:9" ht="24.75" customHeight="1" x14ac:dyDescent="0.25">
      <c r="B79" s="10"/>
      <c r="C79" s="10"/>
      <c r="D79" s="10"/>
      <c r="E79" s="11"/>
      <c r="F79" s="11"/>
      <c r="G79" s="12"/>
      <c r="H79" s="11"/>
    </row>
    <row r="80" spans="2:9" ht="22.5" customHeight="1" x14ac:dyDescent="0.25">
      <c r="B80" s="9" t="s">
        <v>91</v>
      </c>
      <c r="C80" s="9"/>
      <c r="D80" s="10"/>
      <c r="E80" s="11"/>
      <c r="F80" s="11"/>
      <c r="G80" s="12"/>
      <c r="H80" s="11"/>
    </row>
    <row r="81" spans="2:10" ht="52.5" customHeight="1" x14ac:dyDescent="0.25">
      <c r="B81" s="10" t="s">
        <v>92</v>
      </c>
      <c r="C81" s="10" t="s">
        <v>13</v>
      </c>
      <c r="D81" s="10"/>
      <c r="E81" s="11">
        <v>2667.31</v>
      </c>
      <c r="F81" s="11"/>
      <c r="G81" s="12"/>
      <c r="H81" s="11">
        <f t="shared" ref="H81:H88" si="8">E81+F81-G81</f>
        <v>2667.31</v>
      </c>
      <c r="I81" s="13"/>
      <c r="J81" s="20"/>
    </row>
    <row r="82" spans="2:10" ht="52.5" customHeight="1" x14ac:dyDescent="0.25">
      <c r="B82" s="10" t="s">
        <v>93</v>
      </c>
      <c r="C82" s="10" t="s">
        <v>13</v>
      </c>
      <c r="D82" s="10"/>
      <c r="E82" s="11">
        <v>2899.29</v>
      </c>
      <c r="F82" s="11"/>
      <c r="G82" s="12"/>
      <c r="H82" s="11">
        <f t="shared" si="8"/>
        <v>2899.29</v>
      </c>
      <c r="I82" s="13"/>
      <c r="J82" s="20"/>
    </row>
    <row r="83" spans="2:10" ht="52.5" customHeight="1" x14ac:dyDescent="0.25">
      <c r="B83" s="10" t="s">
        <v>94</v>
      </c>
      <c r="C83" s="10"/>
      <c r="D83" s="10"/>
      <c r="E83" s="11">
        <v>2905</v>
      </c>
      <c r="F83" s="11"/>
      <c r="G83" s="12"/>
      <c r="H83" s="11">
        <f t="shared" si="8"/>
        <v>2905</v>
      </c>
      <c r="I83" s="13" t="s">
        <v>51</v>
      </c>
    </row>
    <row r="84" spans="2:10" ht="52.5" customHeight="1" x14ac:dyDescent="0.25">
      <c r="B84" s="10" t="s">
        <v>95</v>
      </c>
      <c r="C84" s="10" t="s">
        <v>96</v>
      </c>
      <c r="D84" s="10"/>
      <c r="E84" s="11">
        <v>2075</v>
      </c>
      <c r="F84" s="11"/>
      <c r="G84" s="12"/>
      <c r="H84" s="11">
        <f t="shared" si="8"/>
        <v>2075</v>
      </c>
      <c r="I84" s="13"/>
    </row>
    <row r="85" spans="2:10" ht="52.5" customHeight="1" x14ac:dyDescent="0.25">
      <c r="B85" s="10" t="s">
        <v>97</v>
      </c>
      <c r="C85" s="10" t="s">
        <v>96</v>
      </c>
      <c r="D85" s="10"/>
      <c r="E85" s="11">
        <v>2905</v>
      </c>
      <c r="F85" s="11"/>
      <c r="G85" s="12"/>
      <c r="H85" s="11">
        <f t="shared" si="8"/>
        <v>2905</v>
      </c>
      <c r="I85" s="13"/>
    </row>
    <row r="86" spans="2:10" ht="52.5" customHeight="1" x14ac:dyDescent="0.25">
      <c r="B86" s="10" t="s">
        <v>98</v>
      </c>
      <c r="C86" s="10" t="s">
        <v>96</v>
      </c>
      <c r="D86" s="10"/>
      <c r="E86" s="11">
        <v>1999.26</v>
      </c>
      <c r="F86" s="11"/>
      <c r="G86" s="12"/>
      <c r="H86" s="11">
        <f t="shared" si="8"/>
        <v>1999.26</v>
      </c>
      <c r="I86" s="13"/>
    </row>
    <row r="87" spans="2:10" ht="52.5" customHeight="1" x14ac:dyDescent="0.25">
      <c r="B87" s="10" t="s">
        <v>99</v>
      </c>
      <c r="C87" s="10" t="s">
        <v>96</v>
      </c>
      <c r="D87" s="10"/>
      <c r="E87" s="11">
        <v>3112.5</v>
      </c>
      <c r="F87" s="11"/>
      <c r="G87" s="12"/>
      <c r="H87" s="11">
        <f t="shared" si="8"/>
        <v>3112.5</v>
      </c>
      <c r="I87" s="13"/>
    </row>
    <row r="88" spans="2:10" ht="52.5" customHeight="1" x14ac:dyDescent="0.25">
      <c r="B88" s="10" t="s">
        <v>100</v>
      </c>
      <c r="C88" s="10" t="s">
        <v>13</v>
      </c>
      <c r="D88" s="10"/>
      <c r="E88" s="11">
        <v>1932.86</v>
      </c>
      <c r="F88" s="11"/>
      <c r="G88" s="12"/>
      <c r="H88" s="11">
        <f t="shared" si="8"/>
        <v>1932.86</v>
      </c>
      <c r="I88" s="13" t="s">
        <v>51</v>
      </c>
      <c r="J88" s="20"/>
    </row>
    <row r="89" spans="2:10" ht="28.5" customHeight="1" x14ac:dyDescent="0.25">
      <c r="B89" s="10"/>
      <c r="C89" s="15" t="s">
        <v>101</v>
      </c>
      <c r="D89" s="10"/>
      <c r="E89" s="16">
        <f>SUM(E81:E88)</f>
        <v>20496.22</v>
      </c>
      <c r="F89" s="16">
        <f>SUM(F81:F88)</f>
        <v>0</v>
      </c>
      <c r="G89" s="16">
        <f>SUM(G81:G88)</f>
        <v>0</v>
      </c>
      <c r="H89" s="16">
        <f>SUM(H81:H88)</f>
        <v>20496.22</v>
      </c>
    </row>
    <row r="90" spans="2:10" ht="18.75" customHeight="1" x14ac:dyDescent="0.25">
      <c r="B90" s="10"/>
      <c r="C90" s="10"/>
      <c r="D90" s="10"/>
      <c r="E90" s="11"/>
      <c r="F90" s="11"/>
      <c r="G90" s="12"/>
      <c r="H90" s="11"/>
    </row>
    <row r="91" spans="2:10" ht="22.5" customHeight="1" x14ac:dyDescent="0.25">
      <c r="B91" s="9" t="s">
        <v>102</v>
      </c>
      <c r="C91" s="9"/>
      <c r="D91" s="10"/>
      <c r="E91" s="11"/>
      <c r="F91" s="11"/>
      <c r="G91" s="12"/>
      <c r="H91" s="11"/>
    </row>
    <row r="92" spans="2:10" ht="52.5" customHeight="1" x14ac:dyDescent="0.25">
      <c r="B92" s="10" t="s">
        <v>103</v>
      </c>
      <c r="C92" s="10" t="s">
        <v>104</v>
      </c>
      <c r="D92" s="10"/>
      <c r="E92" s="11">
        <v>3227.87</v>
      </c>
      <c r="F92" s="11"/>
      <c r="G92" s="12"/>
      <c r="H92" s="11">
        <f t="shared" ref="H92:H101" si="9">E92+F92-G92</f>
        <v>3227.87</v>
      </c>
      <c r="I92" s="13"/>
    </row>
    <row r="93" spans="2:10" ht="52.5" customHeight="1" x14ac:dyDescent="0.25">
      <c r="B93" s="10" t="s">
        <v>105</v>
      </c>
      <c r="C93" s="10" t="s">
        <v>104</v>
      </c>
      <c r="D93" s="14" t="s">
        <v>106</v>
      </c>
      <c r="E93" s="11">
        <f>3227.87-(3227.87/15)*1</f>
        <v>3012.6786666666667</v>
      </c>
      <c r="F93" s="11"/>
      <c r="G93" s="12"/>
      <c r="H93" s="11">
        <f t="shared" si="9"/>
        <v>3012.6786666666667</v>
      </c>
      <c r="I93" s="13"/>
    </row>
    <row r="94" spans="2:10" ht="52.5" customHeight="1" x14ac:dyDescent="0.25">
      <c r="B94" s="10" t="s">
        <v>107</v>
      </c>
      <c r="C94" s="10" t="s">
        <v>108</v>
      </c>
      <c r="D94" s="10"/>
      <c r="E94" s="11">
        <v>2905</v>
      </c>
      <c r="F94" s="11"/>
      <c r="G94" s="12"/>
      <c r="H94" s="11">
        <f t="shared" si="9"/>
        <v>2905</v>
      </c>
      <c r="I94" s="13"/>
    </row>
    <row r="95" spans="2:10" ht="52.5" customHeight="1" x14ac:dyDescent="0.25">
      <c r="B95" s="10" t="s">
        <v>109</v>
      </c>
      <c r="C95" s="10" t="s">
        <v>104</v>
      </c>
      <c r="D95" s="10"/>
      <c r="E95" s="11">
        <v>3227.87</v>
      </c>
      <c r="F95" s="11"/>
      <c r="G95" s="12"/>
      <c r="H95" s="11">
        <f t="shared" si="9"/>
        <v>3227.87</v>
      </c>
      <c r="I95" s="13"/>
    </row>
    <row r="96" spans="2:10" ht="52.5" customHeight="1" x14ac:dyDescent="0.25">
      <c r="B96" s="10" t="s">
        <v>110</v>
      </c>
      <c r="C96" s="10" t="s">
        <v>104</v>
      </c>
      <c r="D96" s="14"/>
      <c r="E96" s="11">
        <f>3227.87</f>
        <v>3227.87</v>
      </c>
      <c r="F96" s="11"/>
      <c r="G96" s="12"/>
      <c r="H96" s="11">
        <f t="shared" si="9"/>
        <v>3227.87</v>
      </c>
      <c r="I96" s="13"/>
    </row>
    <row r="97" spans="2:9" ht="52.5" customHeight="1" x14ac:dyDescent="0.25">
      <c r="B97" s="10" t="s">
        <v>111</v>
      </c>
      <c r="C97" s="10" t="s">
        <v>104</v>
      </c>
      <c r="D97" s="14"/>
      <c r="E97" s="11">
        <f>3111-(3111/15)*1</f>
        <v>2903.6</v>
      </c>
      <c r="F97" s="11"/>
      <c r="G97" s="12"/>
      <c r="H97" s="11">
        <f t="shared" si="9"/>
        <v>2903.6</v>
      </c>
      <c r="I97" s="13"/>
    </row>
    <row r="98" spans="2:9" ht="52.5" customHeight="1" x14ac:dyDescent="0.25">
      <c r="B98" s="10" t="s">
        <v>112</v>
      </c>
      <c r="C98" s="10" t="s">
        <v>104</v>
      </c>
      <c r="D98" s="14"/>
      <c r="E98" s="11">
        <v>3111</v>
      </c>
      <c r="F98" s="11"/>
      <c r="G98" s="12"/>
      <c r="H98" s="11">
        <f t="shared" si="9"/>
        <v>3111</v>
      </c>
      <c r="I98" s="13"/>
    </row>
    <row r="99" spans="2:9" ht="52.5" customHeight="1" x14ac:dyDescent="0.25">
      <c r="B99" s="10" t="s">
        <v>113</v>
      </c>
      <c r="C99" s="10" t="s">
        <v>104</v>
      </c>
      <c r="D99" s="14"/>
      <c r="E99" s="11">
        <f>3227.87-(3227.87/15)*6</f>
        <v>1936.722</v>
      </c>
      <c r="F99" s="11"/>
      <c r="G99" s="12"/>
      <c r="H99" s="11">
        <f t="shared" si="9"/>
        <v>1936.722</v>
      </c>
      <c r="I99" s="13"/>
    </row>
    <row r="100" spans="2:9" ht="52.5" customHeight="1" x14ac:dyDescent="0.25">
      <c r="B100" s="10" t="s">
        <v>114</v>
      </c>
      <c r="C100" s="10" t="s">
        <v>104</v>
      </c>
      <c r="D100" s="14"/>
      <c r="E100" s="11">
        <v>3227.87</v>
      </c>
      <c r="F100" s="11"/>
      <c r="G100" s="12"/>
      <c r="H100" s="11">
        <f t="shared" si="9"/>
        <v>3227.87</v>
      </c>
      <c r="I100" s="13"/>
    </row>
    <row r="101" spans="2:9" ht="52.5" customHeight="1" x14ac:dyDescent="0.25">
      <c r="B101" s="10" t="s">
        <v>115</v>
      </c>
      <c r="C101" s="10" t="s">
        <v>104</v>
      </c>
      <c r="D101" s="14"/>
      <c r="E101" s="11">
        <f>3227.87</f>
        <v>3227.87</v>
      </c>
      <c r="F101" s="11"/>
      <c r="G101" s="12"/>
      <c r="H101" s="11">
        <f t="shared" si="9"/>
        <v>3227.87</v>
      </c>
      <c r="I101" s="13"/>
    </row>
    <row r="102" spans="2:9" ht="28.5" customHeight="1" x14ac:dyDescent="0.25">
      <c r="B102" s="10"/>
      <c r="C102" s="15" t="s">
        <v>116</v>
      </c>
      <c r="D102" s="10"/>
      <c r="E102" s="16">
        <f>SUM(E92:E101)</f>
        <v>30008.350666666662</v>
      </c>
      <c r="F102" s="16">
        <f>SUM(F92:F101)</f>
        <v>0</v>
      </c>
      <c r="G102" s="16">
        <f>SUM(G92:G101)</f>
        <v>0</v>
      </c>
      <c r="H102" s="16">
        <f>SUM(H92:H101)</f>
        <v>30008.350666666662</v>
      </c>
    </row>
    <row r="103" spans="2:9" ht="28.5" customHeight="1" x14ac:dyDescent="0.25">
      <c r="B103" s="10"/>
      <c r="C103" s="15"/>
      <c r="D103" s="10"/>
      <c r="E103" s="19"/>
      <c r="F103" s="19"/>
      <c r="G103" s="19"/>
      <c r="H103" s="19"/>
    </row>
    <row r="104" spans="2:9" ht="28.5" customHeight="1" x14ac:dyDescent="0.25">
      <c r="B104" s="10"/>
      <c r="C104" s="15"/>
      <c r="D104" s="10"/>
      <c r="E104" s="19"/>
      <c r="F104" s="19"/>
      <c r="G104" s="19"/>
      <c r="H104" s="19"/>
    </row>
    <row r="105" spans="2:9" ht="28.5" customHeight="1" x14ac:dyDescent="0.25">
      <c r="B105" s="10"/>
      <c r="C105" s="15"/>
      <c r="D105" s="10"/>
      <c r="E105" s="19"/>
      <c r="F105" s="19"/>
      <c r="G105" s="19"/>
      <c r="H105" s="19"/>
    </row>
    <row r="106" spans="2:9" ht="28.5" customHeight="1" x14ac:dyDescent="0.25">
      <c r="B106" s="10"/>
      <c r="C106" s="15"/>
      <c r="D106" s="10"/>
      <c r="E106" s="19"/>
      <c r="F106" s="19"/>
      <c r="G106" s="19"/>
      <c r="H106" s="19"/>
    </row>
    <row r="107" spans="2:9" ht="22.5" customHeight="1" x14ac:dyDescent="0.25">
      <c r="B107" s="9" t="s">
        <v>117</v>
      </c>
      <c r="C107" s="9"/>
      <c r="D107" s="10"/>
      <c r="E107" s="11"/>
      <c r="F107" s="11"/>
      <c r="G107" s="12"/>
      <c r="H107" s="11"/>
    </row>
    <row r="108" spans="2:9" ht="52.5" customHeight="1" x14ac:dyDescent="0.25">
      <c r="B108" s="10" t="s">
        <v>118</v>
      </c>
      <c r="C108" s="10" t="s">
        <v>13</v>
      </c>
      <c r="D108" s="10"/>
      <c r="E108" s="11">
        <v>1244.5899999999999</v>
      </c>
      <c r="F108" s="11"/>
      <c r="G108" s="12"/>
      <c r="H108" s="11">
        <f t="shared" ref="H108" si="10">E108+F108-G108</f>
        <v>1244.5899999999999</v>
      </c>
      <c r="I108" s="13"/>
    </row>
    <row r="109" spans="2:9" ht="28.5" customHeight="1" x14ac:dyDescent="0.25">
      <c r="B109" s="10"/>
      <c r="C109" s="15" t="s">
        <v>119</v>
      </c>
      <c r="D109" s="10"/>
      <c r="E109" s="16">
        <f>SUM(E108:E108)</f>
        <v>1244.5899999999999</v>
      </c>
      <c r="F109" s="16">
        <f>SUM(F108:F108)</f>
        <v>0</v>
      </c>
      <c r="G109" s="16">
        <f>SUM(G108:G108)</f>
        <v>0</v>
      </c>
      <c r="H109" s="16">
        <f>SUM(H108:H108)</f>
        <v>1244.5899999999999</v>
      </c>
    </row>
    <row r="110" spans="2:9" ht="26.25" customHeight="1" x14ac:dyDescent="0.25">
      <c r="B110" s="10"/>
      <c r="C110" s="10"/>
      <c r="D110" s="10"/>
      <c r="E110" s="11"/>
      <c r="F110" s="11"/>
      <c r="G110" s="12"/>
      <c r="H110" s="11"/>
    </row>
    <row r="111" spans="2:9" ht="22.5" customHeight="1" x14ac:dyDescent="0.25">
      <c r="B111" s="9" t="s">
        <v>120</v>
      </c>
      <c r="C111" s="9"/>
      <c r="D111" s="10"/>
      <c r="E111" s="11"/>
      <c r="F111" s="11"/>
      <c r="G111" s="12"/>
      <c r="H111" s="11"/>
    </row>
    <row r="112" spans="2:9" ht="52.5" customHeight="1" x14ac:dyDescent="0.25">
      <c r="B112" s="10" t="s">
        <v>121</v>
      </c>
      <c r="C112" s="10" t="s">
        <v>13</v>
      </c>
      <c r="D112" s="10"/>
      <c r="E112" s="11">
        <v>2905</v>
      </c>
      <c r="F112" s="11"/>
      <c r="G112" s="12"/>
      <c r="H112" s="11">
        <f t="shared" ref="H112:H113" si="11">E112+F112-G112</f>
        <v>2905</v>
      </c>
      <c r="I112" s="13"/>
    </row>
    <row r="113" spans="2:10" ht="52.5" customHeight="1" x14ac:dyDescent="0.25">
      <c r="B113" s="10" t="s">
        <v>122</v>
      </c>
      <c r="C113" s="10" t="s">
        <v>13</v>
      </c>
      <c r="D113" s="10"/>
      <c r="E113" s="11">
        <v>3000</v>
      </c>
      <c r="F113" s="11"/>
      <c r="G113" s="12"/>
      <c r="H113" s="11">
        <f t="shared" si="11"/>
        <v>3000</v>
      </c>
      <c r="I113" s="21"/>
      <c r="J113" s="20"/>
    </row>
    <row r="114" spans="2:10" ht="28.5" customHeight="1" x14ac:dyDescent="0.25">
      <c r="B114" s="10"/>
      <c r="C114" s="15" t="s">
        <v>123</v>
      </c>
      <c r="D114" s="10"/>
      <c r="E114" s="16">
        <f>SUM(E112:E113)</f>
        <v>5905</v>
      </c>
      <c r="F114" s="16">
        <f>SUM(F112:F113)</f>
        <v>0</v>
      </c>
      <c r="G114" s="16">
        <f>SUM(G112:G113)</f>
        <v>0</v>
      </c>
      <c r="H114" s="16">
        <f>SUM(H112:H113)</f>
        <v>5905</v>
      </c>
    </row>
    <row r="115" spans="2:10" ht="36" customHeight="1" x14ac:dyDescent="0.25">
      <c r="B115" s="10"/>
      <c r="C115" s="10"/>
      <c r="D115" s="10"/>
      <c r="E115" s="11"/>
      <c r="F115" s="11"/>
      <c r="G115" s="12"/>
      <c r="H115" s="11"/>
    </row>
    <row r="116" spans="2:10" ht="22.5" customHeight="1" x14ac:dyDescent="0.25">
      <c r="B116" s="9" t="s">
        <v>124</v>
      </c>
      <c r="C116" s="9"/>
      <c r="D116" s="10"/>
      <c r="E116" s="11"/>
      <c r="F116" s="11"/>
      <c r="G116" s="12"/>
      <c r="H116" s="11"/>
    </row>
    <row r="117" spans="2:10" ht="52.5" customHeight="1" x14ac:dyDescent="0.25">
      <c r="B117" s="10" t="s">
        <v>125</v>
      </c>
      <c r="C117" s="10"/>
      <c r="D117" s="10"/>
      <c r="E117" s="11">
        <v>2800</v>
      </c>
      <c r="F117" s="11"/>
      <c r="G117" s="12"/>
      <c r="H117" s="11">
        <f t="shared" ref="H117:H118" si="12">E117+F117-G117</f>
        <v>2800</v>
      </c>
      <c r="I117" s="13"/>
    </row>
    <row r="118" spans="2:10" ht="52.5" customHeight="1" x14ac:dyDescent="0.25">
      <c r="B118" s="10" t="s">
        <v>126</v>
      </c>
      <c r="C118" s="10" t="s">
        <v>108</v>
      </c>
      <c r="D118" s="10"/>
      <c r="E118" s="11">
        <v>2800</v>
      </c>
      <c r="F118" s="11"/>
      <c r="G118" s="12"/>
      <c r="H118" s="11">
        <f t="shared" si="12"/>
        <v>2800</v>
      </c>
      <c r="I118" s="13"/>
    </row>
    <row r="119" spans="2:10" ht="48" customHeight="1" x14ac:dyDescent="0.25">
      <c r="B119" s="10"/>
      <c r="C119" s="15" t="s">
        <v>127</v>
      </c>
      <c r="D119" s="10"/>
      <c r="E119" s="16">
        <f>SUM(E117:E118)</f>
        <v>5600</v>
      </c>
      <c r="F119" s="16">
        <f t="shared" ref="F119:H119" si="13">SUM(F117:F118)</f>
        <v>0</v>
      </c>
      <c r="G119" s="16">
        <f t="shared" si="13"/>
        <v>0</v>
      </c>
      <c r="H119" s="16">
        <f t="shared" si="13"/>
        <v>5600</v>
      </c>
    </row>
    <row r="120" spans="2:10" ht="22.5" customHeight="1" x14ac:dyDescent="0.25">
      <c r="B120" s="9" t="s">
        <v>128</v>
      </c>
      <c r="C120" s="9"/>
      <c r="D120" s="10"/>
      <c r="E120" s="11"/>
      <c r="F120" s="11"/>
      <c r="G120" s="12"/>
      <c r="H120" s="11"/>
    </row>
    <row r="121" spans="2:10" ht="52.5" customHeight="1" x14ac:dyDescent="0.25">
      <c r="B121" s="10" t="s">
        <v>129</v>
      </c>
      <c r="C121" s="10" t="s">
        <v>13</v>
      </c>
      <c r="D121" s="10"/>
      <c r="E121" s="11">
        <v>3631.25</v>
      </c>
      <c r="F121" s="11"/>
      <c r="G121" s="12"/>
      <c r="H121" s="11">
        <f t="shared" ref="H121:H122" si="14">E121+F121-G121</f>
        <v>3631.25</v>
      </c>
      <c r="I121" s="13"/>
    </row>
    <row r="122" spans="2:10" ht="52.5" customHeight="1" x14ac:dyDescent="0.25">
      <c r="B122" s="10" t="s">
        <v>130</v>
      </c>
      <c r="C122" s="10" t="s">
        <v>13</v>
      </c>
      <c r="D122" s="10"/>
      <c r="E122" s="11">
        <v>3631.25</v>
      </c>
      <c r="F122" s="11"/>
      <c r="G122" s="12"/>
      <c r="H122" s="11">
        <f t="shared" si="14"/>
        <v>3631.25</v>
      </c>
      <c r="I122" s="13"/>
    </row>
    <row r="123" spans="2:10" ht="36.75" customHeight="1" x14ac:dyDescent="0.25">
      <c r="B123" s="10"/>
      <c r="C123" s="15" t="s">
        <v>131</v>
      </c>
      <c r="D123" s="10"/>
      <c r="E123" s="16">
        <f>SUM(E121:E122)</f>
        <v>7262.5</v>
      </c>
      <c r="F123" s="16">
        <f>SUM(F121:F122)</f>
        <v>0</v>
      </c>
      <c r="G123" s="16">
        <f>SUM(G121:G122)</f>
        <v>0</v>
      </c>
      <c r="H123" s="16">
        <f>SUM(H121:H122)</f>
        <v>7262.5</v>
      </c>
    </row>
    <row r="124" spans="2:10" ht="102" customHeight="1" x14ac:dyDescent="0.25">
      <c r="B124" s="10"/>
      <c r="C124" s="10"/>
      <c r="D124" s="10"/>
      <c r="E124" s="11"/>
      <c r="F124" s="11"/>
      <c r="G124" s="12"/>
      <c r="H124" s="11"/>
    </row>
    <row r="125" spans="2:10" ht="22.5" customHeight="1" x14ac:dyDescent="0.25">
      <c r="B125" s="9" t="s">
        <v>132</v>
      </c>
      <c r="C125" s="9"/>
      <c r="D125" s="10"/>
      <c r="E125" s="11"/>
      <c r="F125" s="11"/>
      <c r="G125" s="12"/>
      <c r="H125" s="11"/>
    </row>
    <row r="126" spans="2:10" ht="52.5" customHeight="1" x14ac:dyDescent="0.25">
      <c r="B126" s="10" t="s">
        <v>133</v>
      </c>
      <c r="C126" s="10" t="s">
        <v>13</v>
      </c>
      <c r="D126" s="10"/>
      <c r="E126" s="11">
        <v>2800</v>
      </c>
      <c r="F126" s="11"/>
      <c r="G126" s="12"/>
      <c r="H126" s="11">
        <f t="shared" ref="H126:H127" si="15">E126+F126-G126</f>
        <v>2800</v>
      </c>
      <c r="I126" s="13"/>
    </row>
    <row r="127" spans="2:10" ht="52.5" customHeight="1" x14ac:dyDescent="0.25">
      <c r="B127" s="10" t="s">
        <v>134</v>
      </c>
      <c r="C127" s="10" t="s">
        <v>13</v>
      </c>
      <c r="D127" s="10"/>
      <c r="E127" s="11">
        <v>2800</v>
      </c>
      <c r="F127" s="11"/>
      <c r="G127" s="12"/>
      <c r="H127" s="11">
        <f t="shared" si="15"/>
        <v>2800</v>
      </c>
      <c r="I127" s="13"/>
    </row>
    <row r="128" spans="2:10" ht="36.75" customHeight="1" x14ac:dyDescent="0.25">
      <c r="B128" s="10"/>
      <c r="C128" s="15" t="s">
        <v>135</v>
      </c>
      <c r="D128" s="10"/>
      <c r="E128" s="16">
        <f>SUM(E126:E127)</f>
        <v>5600</v>
      </c>
      <c r="F128" s="16">
        <f>SUM(F126:F127)</f>
        <v>0</v>
      </c>
      <c r="G128" s="16">
        <f>SUM(G126:G127)</f>
        <v>0</v>
      </c>
      <c r="H128" s="16">
        <f>SUM(H126:H127)</f>
        <v>5600</v>
      </c>
    </row>
    <row r="129" spans="2:9" ht="52.5" customHeight="1" x14ac:dyDescent="0.25">
      <c r="B129" s="10"/>
      <c r="C129" s="10"/>
      <c r="D129" s="10"/>
      <c r="E129" s="11"/>
      <c r="F129" s="11"/>
      <c r="G129" s="12"/>
      <c r="H129" s="11"/>
    </row>
    <row r="130" spans="2:9" ht="12" customHeight="1" x14ac:dyDescent="0.25">
      <c r="B130" s="9"/>
      <c r="C130" s="9"/>
      <c r="D130" s="10"/>
      <c r="E130" s="11"/>
      <c r="F130" s="11"/>
      <c r="G130" s="12"/>
      <c r="H130" s="11"/>
    </row>
    <row r="131" spans="2:9" ht="22.5" customHeight="1" x14ac:dyDescent="0.25">
      <c r="B131" s="9" t="s">
        <v>136</v>
      </c>
      <c r="C131" s="9"/>
      <c r="D131" s="10"/>
      <c r="E131" s="11"/>
      <c r="F131" s="11"/>
      <c r="G131" s="12"/>
      <c r="H131" s="11"/>
    </row>
    <row r="132" spans="2:9" ht="52.5" customHeight="1" x14ac:dyDescent="0.25">
      <c r="B132" s="10" t="s">
        <v>137</v>
      </c>
      <c r="C132" s="10"/>
      <c r="D132" s="10"/>
      <c r="E132" s="11">
        <v>2593.75</v>
      </c>
      <c r="F132" s="11"/>
      <c r="G132" s="12"/>
      <c r="H132" s="11">
        <f t="shared" ref="H132:H133" si="16">E132+F132-G132</f>
        <v>2593.75</v>
      </c>
      <c r="I132" s="13"/>
    </row>
    <row r="133" spans="2:9" ht="52.5" customHeight="1" x14ac:dyDescent="0.25">
      <c r="B133" s="10" t="s">
        <v>138</v>
      </c>
      <c r="C133" s="10"/>
      <c r="D133" s="10"/>
      <c r="E133" s="11">
        <v>2905</v>
      </c>
      <c r="F133" s="11"/>
      <c r="G133" s="12"/>
      <c r="H133" s="11">
        <f t="shared" si="16"/>
        <v>2905</v>
      </c>
      <c r="I133" s="13"/>
    </row>
    <row r="134" spans="2:9" ht="52.5" customHeight="1" x14ac:dyDescent="0.25">
      <c r="B134" s="10" t="s">
        <v>139</v>
      </c>
      <c r="C134" s="10"/>
      <c r="D134" s="10"/>
      <c r="E134" s="11">
        <v>2905</v>
      </c>
      <c r="F134" s="11"/>
      <c r="G134" s="12"/>
      <c r="H134" s="11">
        <f>E134+F134-G134</f>
        <v>2905</v>
      </c>
      <c r="I134" s="13"/>
    </row>
    <row r="135" spans="2:9" ht="52.5" customHeight="1" x14ac:dyDescent="0.25">
      <c r="B135" s="10" t="s">
        <v>140</v>
      </c>
      <c r="C135" s="10"/>
      <c r="D135" s="10"/>
      <c r="E135" s="11">
        <v>2905</v>
      </c>
      <c r="F135" s="11"/>
      <c r="G135" s="12"/>
      <c r="H135" s="11">
        <f>E135+F135-G135</f>
        <v>2905</v>
      </c>
      <c r="I135" s="21"/>
    </row>
    <row r="136" spans="2:9" ht="36.75" customHeight="1" x14ac:dyDescent="0.25">
      <c r="B136" s="10"/>
      <c r="C136" s="15" t="s">
        <v>141</v>
      </c>
      <c r="D136" s="10"/>
      <c r="E136" s="16">
        <f>SUM(E132:E135)</f>
        <v>11308.75</v>
      </c>
      <c r="F136" s="16">
        <f>SUM(F132:F135)</f>
        <v>0</v>
      </c>
      <c r="G136" s="16">
        <f>SUM(G132:G135)</f>
        <v>0</v>
      </c>
      <c r="H136" s="16">
        <f>SUM(H132:H135)</f>
        <v>11308.75</v>
      </c>
    </row>
    <row r="137" spans="2:9" ht="37.5" customHeight="1" x14ac:dyDescent="0.25">
      <c r="B137" s="10"/>
      <c r="C137" s="10"/>
      <c r="D137" s="10"/>
      <c r="E137" s="11"/>
      <c r="F137" s="11"/>
      <c r="G137" s="12"/>
      <c r="H137" s="11"/>
    </row>
    <row r="138" spans="2:9" ht="22.5" customHeight="1" x14ac:dyDescent="0.25">
      <c r="B138" s="9" t="s">
        <v>142</v>
      </c>
      <c r="C138" s="9"/>
      <c r="D138" s="10"/>
      <c r="E138" s="11"/>
      <c r="F138" s="11"/>
      <c r="G138" s="12"/>
      <c r="H138" s="11"/>
    </row>
    <row r="139" spans="2:9" ht="52.5" customHeight="1" x14ac:dyDescent="0.25">
      <c r="B139" s="10" t="s">
        <v>143</v>
      </c>
      <c r="C139" s="10"/>
      <c r="D139" s="10"/>
      <c r="E139" s="11">
        <v>3631.25</v>
      </c>
      <c r="F139" s="11"/>
      <c r="G139" s="12"/>
      <c r="H139" s="11">
        <f t="shared" ref="H139" si="17">E139+F139-G139</f>
        <v>3631.25</v>
      </c>
      <c r="I139" s="13"/>
    </row>
    <row r="140" spans="2:9" ht="36.75" customHeight="1" x14ac:dyDescent="0.25">
      <c r="B140" s="10"/>
      <c r="C140" s="15" t="s">
        <v>144</v>
      </c>
      <c r="D140" s="10"/>
      <c r="E140" s="16">
        <f>SUM(E139:E139)</f>
        <v>3631.25</v>
      </c>
      <c r="F140" s="16">
        <f>SUM(F139:F139)</f>
        <v>0</v>
      </c>
      <c r="G140" s="16">
        <f>SUM(G139:G139)</f>
        <v>0</v>
      </c>
      <c r="H140" s="16">
        <f>SUM(H139:H139)</f>
        <v>3631.25</v>
      </c>
    </row>
    <row r="141" spans="2:9" ht="97.5" customHeight="1" x14ac:dyDescent="0.25">
      <c r="B141" s="10"/>
      <c r="C141" s="10"/>
      <c r="D141" s="10"/>
      <c r="E141" s="11"/>
      <c r="F141" s="11"/>
      <c r="G141" s="12"/>
      <c r="H141" s="11"/>
    </row>
    <row r="142" spans="2:9" ht="22.5" customHeight="1" x14ac:dyDescent="0.25">
      <c r="B142" s="9" t="s">
        <v>145</v>
      </c>
      <c r="C142" s="9"/>
      <c r="D142" s="10"/>
      <c r="E142" s="11"/>
      <c r="F142" s="11"/>
      <c r="G142" s="12"/>
      <c r="H142" s="11"/>
    </row>
    <row r="143" spans="2:9" ht="52.5" customHeight="1" x14ac:dyDescent="0.25">
      <c r="B143" s="10" t="s">
        <v>146</v>
      </c>
      <c r="C143" s="10" t="s">
        <v>147</v>
      </c>
      <c r="D143" s="10"/>
      <c r="E143" s="11">
        <v>2500</v>
      </c>
      <c r="F143" s="11"/>
      <c r="G143" s="12"/>
      <c r="H143" s="11">
        <f t="shared" ref="H143:H144" si="18">E143+F143-G143</f>
        <v>2500</v>
      </c>
      <c r="I143" s="13"/>
    </row>
    <row r="144" spans="2:9" ht="52.5" customHeight="1" x14ac:dyDescent="0.25">
      <c r="B144" s="10" t="s">
        <v>148</v>
      </c>
      <c r="C144" s="10" t="s">
        <v>13</v>
      </c>
      <c r="D144" s="10"/>
      <c r="E144" s="11">
        <v>2905</v>
      </c>
      <c r="F144" s="11"/>
      <c r="G144" s="12"/>
      <c r="H144" s="11">
        <f t="shared" si="18"/>
        <v>2905</v>
      </c>
      <c r="I144" s="13"/>
    </row>
    <row r="145" spans="2:9" ht="36.75" customHeight="1" x14ac:dyDescent="0.25">
      <c r="B145" s="10"/>
      <c r="C145" s="15" t="s">
        <v>149</v>
      </c>
      <c r="D145" s="10"/>
      <c r="E145" s="16">
        <f>SUM(E143:E144)</f>
        <v>5405</v>
      </c>
      <c r="F145" s="16">
        <f t="shared" ref="F145:H145" si="19">SUM(F143:F144)</f>
        <v>0</v>
      </c>
      <c r="G145" s="16">
        <f t="shared" si="19"/>
        <v>0</v>
      </c>
      <c r="H145" s="16">
        <f t="shared" si="19"/>
        <v>5405</v>
      </c>
    </row>
    <row r="146" spans="2:9" ht="21.75" customHeight="1" x14ac:dyDescent="0.25">
      <c r="B146" s="10"/>
      <c r="C146" s="10"/>
      <c r="D146" s="10"/>
      <c r="E146" s="11"/>
      <c r="F146" s="11"/>
      <c r="G146" s="12"/>
      <c r="H146" s="11"/>
    </row>
    <row r="147" spans="2:9" ht="22.5" customHeight="1" x14ac:dyDescent="0.25">
      <c r="B147" s="9" t="s">
        <v>150</v>
      </c>
      <c r="C147" s="9"/>
      <c r="D147" s="10"/>
      <c r="E147" s="11"/>
      <c r="F147" s="11"/>
      <c r="G147" s="12"/>
      <c r="H147" s="11"/>
    </row>
    <row r="148" spans="2:9" ht="52.5" customHeight="1" x14ac:dyDescent="0.25">
      <c r="B148" s="10" t="s">
        <v>151</v>
      </c>
      <c r="C148" s="10"/>
      <c r="D148" s="10"/>
      <c r="E148" s="11">
        <v>2800</v>
      </c>
      <c r="F148" s="11"/>
      <c r="G148" s="12"/>
      <c r="H148" s="11">
        <f t="shared" ref="H148:H149" si="20">E148+F148-G148</f>
        <v>2800</v>
      </c>
      <c r="I148" s="13"/>
    </row>
    <row r="149" spans="2:9" ht="52.5" customHeight="1" x14ac:dyDescent="0.25">
      <c r="B149" s="10" t="s">
        <v>152</v>
      </c>
      <c r="C149" s="10" t="s">
        <v>153</v>
      </c>
      <c r="D149" s="10"/>
      <c r="E149" s="11">
        <v>2905</v>
      </c>
      <c r="F149" s="11"/>
      <c r="G149" s="12"/>
      <c r="H149" s="11">
        <f t="shared" si="20"/>
        <v>2905</v>
      </c>
      <c r="I149" s="13"/>
    </row>
    <row r="150" spans="2:9" ht="36.75" customHeight="1" x14ac:dyDescent="0.25">
      <c r="B150" s="10"/>
      <c r="C150" s="15" t="s">
        <v>154</v>
      </c>
      <c r="D150" s="10"/>
      <c r="E150" s="16">
        <f>SUM(E148:E149)</f>
        <v>5705</v>
      </c>
      <c r="F150" s="16">
        <f t="shared" ref="F150:H150" si="21">SUM(F148:F149)</f>
        <v>0</v>
      </c>
      <c r="G150" s="16">
        <f t="shared" si="21"/>
        <v>0</v>
      </c>
      <c r="H150" s="16">
        <f t="shared" si="21"/>
        <v>5705</v>
      </c>
    </row>
    <row r="151" spans="2:9" ht="52.5" customHeight="1" x14ac:dyDescent="0.25">
      <c r="B151" s="10"/>
      <c r="C151" s="10"/>
      <c r="D151" s="10"/>
      <c r="E151" s="11"/>
      <c r="F151" s="11"/>
      <c r="G151" s="12"/>
      <c r="H151" s="11"/>
    </row>
    <row r="152" spans="2:9" ht="22.5" customHeight="1" x14ac:dyDescent="0.25">
      <c r="B152" s="9" t="s">
        <v>155</v>
      </c>
      <c r="C152" s="9"/>
      <c r="D152" s="10"/>
      <c r="E152" s="11"/>
      <c r="F152" s="11"/>
      <c r="G152" s="12"/>
      <c r="H152" s="11"/>
    </row>
    <row r="153" spans="2:9" ht="52.5" customHeight="1" x14ac:dyDescent="0.25">
      <c r="B153" s="10" t="s">
        <v>156</v>
      </c>
      <c r="C153" s="10" t="s">
        <v>157</v>
      </c>
      <c r="D153" s="10"/>
      <c r="E153" s="11">
        <v>5500</v>
      </c>
      <c r="F153" s="11"/>
      <c r="G153" s="12"/>
      <c r="H153" s="11">
        <f t="shared" ref="H153" si="22">E153+F153-G153</f>
        <v>5500</v>
      </c>
      <c r="I153" s="13"/>
    </row>
    <row r="154" spans="2:9" ht="36.75" customHeight="1" x14ac:dyDescent="0.25">
      <c r="B154" s="10"/>
      <c r="C154" s="15" t="s">
        <v>158</v>
      </c>
      <c r="D154" s="10"/>
      <c r="E154" s="16">
        <f>SUM(E151:E153)</f>
        <v>5500</v>
      </c>
      <c r="F154" s="16">
        <f t="shared" ref="F154:H154" si="23">SUM(F151:F153)</f>
        <v>0</v>
      </c>
      <c r="G154" s="16">
        <f t="shared" si="23"/>
        <v>0</v>
      </c>
      <c r="H154" s="16">
        <f t="shared" si="23"/>
        <v>5500</v>
      </c>
    </row>
    <row r="155" spans="2:9" ht="52.5" customHeight="1" x14ac:dyDescent="0.25">
      <c r="B155" s="10"/>
      <c r="C155" s="10"/>
      <c r="D155" s="10"/>
      <c r="E155" s="11"/>
      <c r="F155" s="11"/>
      <c r="G155" s="12"/>
      <c r="H155" s="11"/>
    </row>
    <row r="156" spans="2:9" ht="22.5" customHeight="1" x14ac:dyDescent="0.25">
      <c r="B156" s="9" t="s">
        <v>159</v>
      </c>
      <c r="C156" s="9"/>
      <c r="D156" s="10"/>
      <c r="E156" s="11"/>
      <c r="F156" s="11"/>
      <c r="G156" s="12"/>
      <c r="H156" s="11"/>
    </row>
    <row r="157" spans="2:9" ht="52.5" customHeight="1" x14ac:dyDescent="0.25">
      <c r="B157" s="10" t="s">
        <v>160</v>
      </c>
      <c r="C157" s="10" t="s">
        <v>161</v>
      </c>
      <c r="D157" s="10"/>
      <c r="E157" s="11">
        <v>2908.94</v>
      </c>
      <c r="F157" s="11"/>
      <c r="G157" s="12"/>
      <c r="H157" s="11">
        <f t="shared" ref="H157:H158" si="24">E157+F157-G157</f>
        <v>2908.94</v>
      </c>
      <c r="I157" s="13" t="s">
        <v>51</v>
      </c>
    </row>
    <row r="158" spans="2:9" ht="52.5" customHeight="1" x14ac:dyDescent="0.25">
      <c r="B158" s="10" t="s">
        <v>162</v>
      </c>
      <c r="C158" s="10" t="s">
        <v>161</v>
      </c>
      <c r="D158" s="10"/>
      <c r="E158" s="11">
        <v>2908.11</v>
      </c>
      <c r="F158" s="11"/>
      <c r="G158" s="12"/>
      <c r="H158" s="11">
        <f t="shared" si="24"/>
        <v>2908.11</v>
      </c>
      <c r="I158" s="13"/>
    </row>
    <row r="159" spans="2:9" ht="36.75" customHeight="1" x14ac:dyDescent="0.25">
      <c r="B159" s="10"/>
      <c r="C159" s="15" t="s">
        <v>163</v>
      </c>
      <c r="D159" s="10"/>
      <c r="E159" s="16">
        <f>SUM(E157:E158)</f>
        <v>5817.05</v>
      </c>
      <c r="F159" s="16">
        <f>SUM(F157:F158)</f>
        <v>0</v>
      </c>
      <c r="G159" s="16">
        <f>SUM(G157:G158)</f>
        <v>0</v>
      </c>
      <c r="H159" s="16">
        <f>SUM(H157:H158)</f>
        <v>5817.05</v>
      </c>
    </row>
    <row r="160" spans="2:9" ht="52.5" customHeight="1" x14ac:dyDescent="0.25">
      <c r="B160" s="10"/>
      <c r="C160" s="10"/>
      <c r="D160" s="10"/>
      <c r="E160" s="11"/>
      <c r="F160" s="11"/>
      <c r="G160" s="12"/>
      <c r="H160" s="11"/>
    </row>
    <row r="161" spans="2:9" ht="22.5" customHeight="1" x14ac:dyDescent="0.25">
      <c r="B161" s="9" t="s">
        <v>164</v>
      </c>
      <c r="C161" s="9"/>
      <c r="D161" s="10"/>
      <c r="E161" s="11"/>
      <c r="F161" s="11"/>
      <c r="G161" s="12"/>
      <c r="H161" s="11"/>
    </row>
    <row r="162" spans="2:9" ht="52.5" customHeight="1" x14ac:dyDescent="0.25">
      <c r="B162" s="10" t="s">
        <v>165</v>
      </c>
      <c r="C162" s="10" t="s">
        <v>13</v>
      </c>
      <c r="D162" s="10"/>
      <c r="E162" s="11">
        <v>2905</v>
      </c>
      <c r="F162" s="11"/>
      <c r="G162" s="12"/>
      <c r="H162" s="11">
        <f t="shared" ref="H162" si="25">E162+F162-G162</f>
        <v>2905</v>
      </c>
      <c r="I162" s="21"/>
    </row>
    <row r="163" spans="2:9" ht="36.75" customHeight="1" x14ac:dyDescent="0.25">
      <c r="B163" s="10"/>
      <c r="C163" s="15" t="s">
        <v>166</v>
      </c>
      <c r="D163" s="10"/>
      <c r="E163" s="16">
        <f>SUM(E162:E162)</f>
        <v>2905</v>
      </c>
      <c r="F163" s="16">
        <f>SUM(F162:F162)</f>
        <v>0</v>
      </c>
      <c r="G163" s="16">
        <f>SUM(G162:G162)</f>
        <v>0</v>
      </c>
      <c r="H163" s="16">
        <f>SUM(H162:H162)</f>
        <v>2905</v>
      </c>
    </row>
    <row r="164" spans="2:9" ht="52.5" customHeight="1" x14ac:dyDescent="0.25">
      <c r="B164" s="10"/>
      <c r="C164" s="10"/>
      <c r="D164" s="10"/>
      <c r="E164" s="11"/>
      <c r="F164" s="11"/>
      <c r="G164" s="12"/>
      <c r="H164" s="11"/>
    </row>
    <row r="165" spans="2:9" ht="22.5" customHeight="1" x14ac:dyDescent="0.25">
      <c r="B165" s="9" t="s">
        <v>167</v>
      </c>
      <c r="C165" s="9"/>
      <c r="D165" s="10"/>
      <c r="E165" s="11"/>
      <c r="F165" s="11"/>
      <c r="G165" s="12"/>
      <c r="H165" s="11"/>
    </row>
    <row r="166" spans="2:9" ht="52.5" customHeight="1" x14ac:dyDescent="0.25">
      <c r="B166" s="10" t="s">
        <v>168</v>
      </c>
      <c r="C166" s="10" t="s">
        <v>13</v>
      </c>
      <c r="D166" s="10"/>
      <c r="E166" s="11">
        <v>4668.75</v>
      </c>
      <c r="F166" s="11"/>
      <c r="G166" s="12"/>
      <c r="H166" s="11">
        <f t="shared" ref="H166:H169" si="26">E166+F166-G166</f>
        <v>4668.75</v>
      </c>
      <c r="I166" s="13"/>
    </row>
    <row r="167" spans="2:9" ht="52.5" customHeight="1" x14ac:dyDescent="0.25">
      <c r="B167" s="10" t="s">
        <v>169</v>
      </c>
      <c r="C167" s="10" t="s">
        <v>13</v>
      </c>
      <c r="D167" s="10"/>
      <c r="E167" s="11">
        <v>2905</v>
      </c>
      <c r="F167" s="11"/>
      <c r="G167" s="12"/>
      <c r="H167" s="11">
        <f t="shared" si="26"/>
        <v>2905</v>
      </c>
      <c r="I167" s="13"/>
    </row>
    <row r="168" spans="2:9" ht="52.5" customHeight="1" x14ac:dyDescent="0.25">
      <c r="B168" s="10" t="s">
        <v>170</v>
      </c>
      <c r="C168" s="10" t="s">
        <v>13</v>
      </c>
      <c r="D168" s="10"/>
      <c r="E168" s="11">
        <v>2216.52</v>
      </c>
      <c r="F168" s="11"/>
      <c r="G168" s="12"/>
      <c r="H168" s="11">
        <f t="shared" si="26"/>
        <v>2216.52</v>
      </c>
      <c r="I168" s="13"/>
    </row>
    <row r="169" spans="2:9" ht="52.5" customHeight="1" x14ac:dyDescent="0.25">
      <c r="B169" s="10" t="s">
        <v>171</v>
      </c>
      <c r="C169" s="10" t="s">
        <v>13</v>
      </c>
      <c r="D169" s="10"/>
      <c r="E169" s="11">
        <v>2905</v>
      </c>
      <c r="F169" s="11"/>
      <c r="G169" s="12"/>
      <c r="H169" s="11">
        <f t="shared" si="26"/>
        <v>2905</v>
      </c>
      <c r="I169" s="13"/>
    </row>
    <row r="170" spans="2:9" ht="36.75" customHeight="1" x14ac:dyDescent="0.25">
      <c r="B170" s="10"/>
      <c r="C170" s="15" t="s">
        <v>172</v>
      </c>
      <c r="D170" s="10"/>
      <c r="E170" s="16">
        <f>SUM(E166:E169)</f>
        <v>12695.27</v>
      </c>
      <c r="F170" s="16">
        <f>SUM(F166:F169)</f>
        <v>0</v>
      </c>
      <c r="G170" s="16">
        <f>SUM(G166:G169)</f>
        <v>0</v>
      </c>
      <c r="H170" s="16">
        <f>SUM(H166:H169)</f>
        <v>12695.27</v>
      </c>
    </row>
    <row r="171" spans="2:9" ht="14.25" customHeight="1" x14ac:dyDescent="0.25">
      <c r="B171" s="10"/>
      <c r="C171" s="10"/>
      <c r="D171" s="10"/>
      <c r="E171" s="11"/>
      <c r="F171" s="11"/>
      <c r="G171" s="12"/>
      <c r="H171" s="11"/>
    </row>
    <row r="172" spans="2:9" ht="22.5" customHeight="1" x14ac:dyDescent="0.25">
      <c r="B172" s="9" t="s">
        <v>173</v>
      </c>
      <c r="C172" s="9"/>
      <c r="D172" s="10"/>
      <c r="E172" s="11"/>
      <c r="F172" s="11"/>
      <c r="G172" s="12"/>
      <c r="H172" s="11"/>
    </row>
    <row r="173" spans="2:9" ht="52.5" customHeight="1" x14ac:dyDescent="0.25">
      <c r="B173" s="10" t="s">
        <v>174</v>
      </c>
      <c r="C173" s="10" t="s">
        <v>13</v>
      </c>
      <c r="D173" s="10"/>
      <c r="E173" s="11">
        <f>2800</f>
        <v>2800</v>
      </c>
      <c r="F173" s="11"/>
      <c r="G173" s="12"/>
      <c r="H173" s="11">
        <f t="shared" ref="H173:H174" si="27">E173+F173-G173</f>
        <v>2800</v>
      </c>
      <c r="I173" s="13"/>
    </row>
    <row r="174" spans="2:9" ht="52.5" customHeight="1" x14ac:dyDescent="0.25">
      <c r="B174" s="10" t="s">
        <v>175</v>
      </c>
      <c r="C174" s="10" t="s">
        <v>108</v>
      </c>
      <c r="D174" s="10"/>
      <c r="E174" s="11">
        <v>2905</v>
      </c>
      <c r="F174" s="11"/>
      <c r="G174" s="12"/>
      <c r="H174" s="11">
        <f t="shared" si="27"/>
        <v>2905</v>
      </c>
      <c r="I174" s="13"/>
    </row>
    <row r="175" spans="2:9" ht="36.75" customHeight="1" x14ac:dyDescent="0.25">
      <c r="B175" s="10"/>
      <c r="C175" s="15" t="s">
        <v>176</v>
      </c>
      <c r="D175" s="10"/>
      <c r="E175" s="16">
        <f>SUM(E173:E174)</f>
        <v>5705</v>
      </c>
      <c r="F175" s="16">
        <f t="shared" ref="F175:H175" si="28">SUM(F173:F174)</f>
        <v>0</v>
      </c>
      <c r="G175" s="16">
        <f t="shared" si="28"/>
        <v>0</v>
      </c>
      <c r="H175" s="16">
        <f t="shared" si="28"/>
        <v>5705</v>
      </c>
    </row>
    <row r="176" spans="2:9" ht="16.5" customHeight="1" x14ac:dyDescent="0.25">
      <c r="B176" s="10"/>
      <c r="C176" s="10"/>
      <c r="D176" s="10"/>
      <c r="E176" s="11"/>
      <c r="F176" s="11"/>
      <c r="G176" s="12"/>
      <c r="H176" s="11"/>
    </row>
    <row r="177" spans="2:9" ht="22.5" customHeight="1" x14ac:dyDescent="0.25">
      <c r="B177" s="9" t="s">
        <v>177</v>
      </c>
      <c r="C177" s="9"/>
      <c r="D177" s="10"/>
      <c r="E177" s="11"/>
      <c r="F177" s="11"/>
      <c r="G177" s="12"/>
      <c r="H177" s="11"/>
    </row>
    <row r="178" spans="2:9" ht="52.5" customHeight="1" x14ac:dyDescent="0.25">
      <c r="B178" s="10" t="s">
        <v>178</v>
      </c>
      <c r="C178" s="10"/>
      <c r="D178" s="10"/>
      <c r="E178" s="11">
        <v>3400</v>
      </c>
      <c r="F178" s="11"/>
      <c r="G178" s="12"/>
      <c r="H178" s="11">
        <f t="shared" ref="H178:H179" si="29">E178+F178-G178</f>
        <v>3400</v>
      </c>
      <c r="I178" s="13"/>
    </row>
    <row r="179" spans="2:9" ht="52.5" customHeight="1" x14ac:dyDescent="0.25">
      <c r="B179" s="10" t="s">
        <v>179</v>
      </c>
      <c r="C179" s="10" t="s">
        <v>13</v>
      </c>
      <c r="D179" s="10"/>
      <c r="E179" s="11">
        <v>3660.14</v>
      </c>
      <c r="F179" s="11"/>
      <c r="G179" s="12"/>
      <c r="H179" s="11">
        <f t="shared" si="29"/>
        <v>3660.14</v>
      </c>
      <c r="I179" s="13"/>
    </row>
    <row r="180" spans="2:9" ht="36.75" customHeight="1" x14ac:dyDescent="0.25">
      <c r="B180" s="10"/>
      <c r="C180" s="15" t="s">
        <v>180</v>
      </c>
      <c r="D180" s="10"/>
      <c r="E180" s="16">
        <f>SUM(E178:E179)</f>
        <v>7060.1399999999994</v>
      </c>
      <c r="F180" s="16">
        <f t="shared" ref="F180:H180" si="30">SUM(F178:F179)</f>
        <v>0</v>
      </c>
      <c r="G180" s="16">
        <f t="shared" si="30"/>
        <v>0</v>
      </c>
      <c r="H180" s="16">
        <f t="shared" si="30"/>
        <v>7060.1399999999994</v>
      </c>
    </row>
    <row r="181" spans="2:9" ht="15.75" customHeight="1" x14ac:dyDescent="0.25">
      <c r="B181" s="10"/>
      <c r="C181" s="10"/>
      <c r="D181" s="10"/>
      <c r="E181" s="11"/>
      <c r="F181" s="11"/>
      <c r="G181" s="12"/>
      <c r="H181" s="11"/>
    </row>
    <row r="182" spans="2:9" ht="22.5" customHeight="1" x14ac:dyDescent="0.25">
      <c r="B182" s="9" t="s">
        <v>181</v>
      </c>
      <c r="C182" s="9"/>
      <c r="D182" s="10"/>
      <c r="E182" s="11"/>
      <c r="F182" s="11"/>
      <c r="G182" s="12"/>
      <c r="H182" s="11"/>
    </row>
    <row r="183" spans="2:9" ht="52.5" customHeight="1" x14ac:dyDescent="0.25">
      <c r="B183" s="10" t="s">
        <v>182</v>
      </c>
      <c r="C183" s="10" t="s">
        <v>13</v>
      </c>
      <c r="D183" s="10"/>
      <c r="E183" s="11">
        <v>2800</v>
      </c>
      <c r="F183" s="11"/>
      <c r="G183" s="12"/>
      <c r="H183" s="11">
        <f>E183+F183-G183</f>
        <v>2800</v>
      </c>
      <c r="I183" s="13"/>
    </row>
    <row r="184" spans="2:9" ht="52.5" customHeight="1" x14ac:dyDescent="0.25">
      <c r="B184" s="10" t="s">
        <v>183</v>
      </c>
      <c r="C184" s="10" t="s">
        <v>13</v>
      </c>
      <c r="D184" s="10"/>
      <c r="E184" s="11">
        <v>2905</v>
      </c>
      <c r="F184" s="11"/>
      <c r="G184" s="12"/>
      <c r="H184" s="11">
        <f>E184+F184-G184</f>
        <v>2905</v>
      </c>
      <c r="I184" s="13"/>
    </row>
    <row r="185" spans="2:9" ht="36.75" customHeight="1" x14ac:dyDescent="0.25">
      <c r="B185" s="10"/>
      <c r="C185" s="15" t="s">
        <v>184</v>
      </c>
      <c r="D185" s="10"/>
      <c r="E185" s="16">
        <f>SUM(E183:E184)</f>
        <v>5705</v>
      </c>
      <c r="F185" s="16">
        <f t="shared" ref="F185:H185" si="31">SUM(F183:F184)</f>
        <v>0</v>
      </c>
      <c r="G185" s="16">
        <f t="shared" si="31"/>
        <v>0</v>
      </c>
      <c r="H185" s="16">
        <f t="shared" si="31"/>
        <v>5705</v>
      </c>
    </row>
    <row r="186" spans="2:9" ht="6" customHeight="1" x14ac:dyDescent="0.25">
      <c r="B186" s="10"/>
      <c r="C186" s="10"/>
      <c r="D186" s="10"/>
      <c r="E186" s="11"/>
      <c r="F186" s="11"/>
      <c r="G186" s="12"/>
      <c r="H186" s="11"/>
    </row>
    <row r="187" spans="2:9" ht="15" customHeight="1" x14ac:dyDescent="0.25">
      <c r="B187" s="9" t="s">
        <v>185</v>
      </c>
      <c r="C187" s="9"/>
      <c r="D187" s="10"/>
      <c r="E187" s="11"/>
      <c r="F187" s="11"/>
      <c r="G187" s="12"/>
      <c r="H187" s="11"/>
    </row>
    <row r="188" spans="2:9" ht="48" customHeight="1" x14ac:dyDescent="0.25">
      <c r="B188" s="10" t="s">
        <v>186</v>
      </c>
      <c r="C188" s="10"/>
      <c r="D188" s="10"/>
      <c r="E188" s="11">
        <v>4372.03</v>
      </c>
      <c r="F188" s="11"/>
      <c r="G188" s="12"/>
      <c r="H188" s="11">
        <f t="shared" ref="H188:H191" si="32">E188+F188-G188</f>
        <v>4372.03</v>
      </c>
      <c r="I188" s="13"/>
    </row>
    <row r="189" spans="2:9" ht="48" customHeight="1" x14ac:dyDescent="0.25">
      <c r="B189" s="10" t="s">
        <v>187</v>
      </c>
      <c r="C189" s="10"/>
      <c r="D189" s="10"/>
      <c r="E189" s="11">
        <f>3800</f>
        <v>3800</v>
      </c>
      <c r="F189" s="11"/>
      <c r="G189" s="12"/>
      <c r="H189" s="11">
        <f t="shared" si="32"/>
        <v>3800</v>
      </c>
      <c r="I189" s="13"/>
    </row>
    <row r="190" spans="2:9" ht="48" customHeight="1" x14ac:dyDescent="0.25">
      <c r="B190" s="10" t="s">
        <v>188</v>
      </c>
      <c r="C190" s="10"/>
      <c r="D190" s="10"/>
      <c r="E190" s="11">
        <v>3800</v>
      </c>
      <c r="F190" s="11"/>
      <c r="G190" s="12"/>
      <c r="H190" s="11">
        <f t="shared" si="32"/>
        <v>3800</v>
      </c>
      <c r="I190" s="13"/>
    </row>
    <row r="191" spans="2:9" ht="48" customHeight="1" x14ac:dyDescent="0.25">
      <c r="B191" s="10" t="s">
        <v>189</v>
      </c>
      <c r="C191" s="10"/>
      <c r="D191" s="10"/>
      <c r="E191" s="11">
        <v>4372.03</v>
      </c>
      <c r="F191" s="11"/>
      <c r="G191" s="12"/>
      <c r="H191" s="11">
        <f t="shared" si="32"/>
        <v>4372.03</v>
      </c>
      <c r="I191" s="13"/>
    </row>
    <row r="192" spans="2:9" ht="36.75" customHeight="1" x14ac:dyDescent="0.25">
      <c r="B192" s="10"/>
      <c r="C192" s="15" t="s">
        <v>190</v>
      </c>
      <c r="D192" s="10"/>
      <c r="E192" s="16">
        <f>SUM(E188:E191)</f>
        <v>16344.059999999998</v>
      </c>
      <c r="F192" s="16">
        <f>SUM(F188:F191)</f>
        <v>0</v>
      </c>
      <c r="G192" s="16">
        <f>SUM(G188:G191)</f>
        <v>0</v>
      </c>
      <c r="H192" s="16">
        <f>SUM(H188:H191)</f>
        <v>16344.059999999998</v>
      </c>
    </row>
    <row r="193" spans="2:9" ht="22.5" customHeight="1" x14ac:dyDescent="0.25">
      <c r="B193" s="9" t="s">
        <v>191</v>
      </c>
      <c r="C193" s="9"/>
      <c r="D193" s="10"/>
      <c r="E193" s="11"/>
      <c r="F193" s="11"/>
      <c r="G193" s="12"/>
      <c r="H193" s="11"/>
    </row>
    <row r="194" spans="2:9" ht="52.5" customHeight="1" x14ac:dyDescent="0.25">
      <c r="B194" s="10" t="s">
        <v>192</v>
      </c>
      <c r="C194" s="10" t="s">
        <v>13</v>
      </c>
      <c r="D194" s="10"/>
      <c r="E194" s="11">
        <v>2905</v>
      </c>
      <c r="F194" s="11"/>
      <c r="G194" s="12"/>
      <c r="H194" s="11">
        <f t="shared" ref="H194:H195" si="33">E194+F194-G194</f>
        <v>2905</v>
      </c>
      <c r="I194" s="13"/>
    </row>
    <row r="195" spans="2:9" ht="52.5" customHeight="1" x14ac:dyDescent="0.25">
      <c r="B195" s="10" t="s">
        <v>193</v>
      </c>
      <c r="C195" s="10" t="s">
        <v>13</v>
      </c>
      <c r="D195" s="10"/>
      <c r="E195" s="11">
        <v>2905</v>
      </c>
      <c r="F195" s="11"/>
      <c r="G195" s="12"/>
      <c r="H195" s="11">
        <f t="shared" si="33"/>
        <v>2905</v>
      </c>
      <c r="I195" s="13"/>
    </row>
    <row r="196" spans="2:9" ht="36.75" customHeight="1" x14ac:dyDescent="0.25">
      <c r="B196" s="10"/>
      <c r="C196" s="15" t="s">
        <v>194</v>
      </c>
      <c r="D196" s="10"/>
      <c r="E196" s="16">
        <f>SUM(E194:E195)</f>
        <v>5810</v>
      </c>
      <c r="F196" s="16">
        <f t="shared" ref="F196:H196" si="34">SUM(F194:F195)</f>
        <v>0</v>
      </c>
      <c r="G196" s="16">
        <f t="shared" si="34"/>
        <v>0</v>
      </c>
      <c r="H196" s="16">
        <f t="shared" si="34"/>
        <v>5810</v>
      </c>
    </row>
    <row r="197" spans="2:9" ht="36.75" customHeight="1" x14ac:dyDescent="0.25">
      <c r="B197" s="10"/>
      <c r="C197" s="15"/>
      <c r="D197" s="10"/>
      <c r="E197" s="19"/>
      <c r="F197" s="19"/>
      <c r="G197" s="19"/>
      <c r="H197" s="19"/>
    </row>
    <row r="198" spans="2:9" ht="36.75" customHeight="1" x14ac:dyDescent="0.25">
      <c r="B198" s="9" t="s">
        <v>195</v>
      </c>
      <c r="C198" s="9"/>
      <c r="D198" s="10"/>
      <c r="E198" s="11"/>
      <c r="F198" s="11"/>
      <c r="G198" s="12"/>
      <c r="H198" s="11"/>
    </row>
    <row r="199" spans="2:9" ht="52.5" customHeight="1" x14ac:dyDescent="0.25">
      <c r="B199" s="10" t="s">
        <v>196</v>
      </c>
      <c r="C199" s="10"/>
      <c r="D199" s="10"/>
      <c r="E199" s="11">
        <v>3614</v>
      </c>
      <c r="F199" s="11"/>
      <c r="G199" s="12"/>
      <c r="H199" s="11">
        <f t="shared" ref="H199:H201" si="35">E199+F199-G199</f>
        <v>3614</v>
      </c>
      <c r="I199" s="13"/>
    </row>
    <row r="200" spans="2:9" ht="52.5" customHeight="1" x14ac:dyDescent="0.25">
      <c r="B200" s="10" t="s">
        <v>197</v>
      </c>
      <c r="C200" s="10"/>
      <c r="D200" s="10"/>
      <c r="E200" s="11">
        <v>1700.01</v>
      </c>
      <c r="F200" s="11"/>
      <c r="G200" s="12"/>
      <c r="H200" s="11">
        <f t="shared" si="35"/>
        <v>1700.01</v>
      </c>
      <c r="I200" s="13"/>
    </row>
    <row r="201" spans="2:9" ht="52.5" customHeight="1" x14ac:dyDescent="0.25">
      <c r="B201" s="10" t="s">
        <v>198</v>
      </c>
      <c r="C201" s="10"/>
      <c r="D201" s="10"/>
      <c r="E201" s="11">
        <v>3200</v>
      </c>
      <c r="F201" s="11"/>
      <c r="G201" s="12"/>
      <c r="H201" s="11">
        <f t="shared" si="35"/>
        <v>3200</v>
      </c>
      <c r="I201" s="13"/>
    </row>
    <row r="202" spans="2:9" ht="36.75" customHeight="1" x14ac:dyDescent="0.25">
      <c r="B202" s="10"/>
      <c r="C202" s="15" t="s">
        <v>199</v>
      </c>
      <c r="D202" s="10"/>
      <c r="E202" s="16">
        <f>SUM(E199:E201)</f>
        <v>8514.01</v>
      </c>
      <c r="F202" s="16">
        <f>SUM(F199:F201)</f>
        <v>0</v>
      </c>
      <c r="G202" s="16">
        <f>SUM(G199:G201)</f>
        <v>0</v>
      </c>
      <c r="H202" s="16">
        <f>SUM(H199:H201)</f>
        <v>8514.01</v>
      </c>
    </row>
    <row r="203" spans="2:9" ht="36.75" customHeight="1" x14ac:dyDescent="0.25">
      <c r="B203" s="22"/>
      <c r="C203" s="15"/>
      <c r="D203" s="10"/>
      <c r="E203" s="19"/>
      <c r="F203" s="19"/>
      <c r="G203" s="19"/>
      <c r="H203" s="19"/>
    </row>
    <row r="204" spans="2:9" ht="27.75" customHeight="1" x14ac:dyDescent="0.25">
      <c r="B204" s="23" t="s">
        <v>200</v>
      </c>
      <c r="C204" s="23"/>
      <c r="D204" s="23"/>
      <c r="E204" s="24">
        <f>E22+E32+E41+E49+E55+E63+E67+E78+E89+E102+E109+E114+E119+E123+E128+E136+E140+E145+E150+E154+E159+E163+E170+E175+E180+E185+E192+E196+E202</f>
        <v>333996.56733333331</v>
      </c>
      <c r="F204" s="24">
        <f>F22+F32+F41+F49+F55+F63+F67+F78+F89+F102+F109+F114+F119+F123+F128+F136+F140+F145+F150+F154+F159+F163+F170+F175+F180+F185+F192+F196+F202</f>
        <v>0</v>
      </c>
      <c r="G204" s="24">
        <f>G22+G32+G41+G49+G55+G63+G67+G78+G89+G102+G109+G114+G119+G123+G128+G136+G140+G145+G150+G154+G159+G163+G170+G175+G180+G185+G192+G196+G202</f>
        <v>0</v>
      </c>
      <c r="H204" s="24">
        <f>H22+H32+H41+H49+H55+H63+H67+H78+H89+H102+H109+H114+H119+H123+H128+H136+H140+H145+H150+H154+H159+H163+H170+H175+H180+H185+H192+H196+H202</f>
        <v>333996.56733333331</v>
      </c>
    </row>
    <row r="205" spans="2:9" x14ac:dyDescent="0.25">
      <c r="D205" s="25"/>
      <c r="E205" s="24">
        <f>E204+F204</f>
        <v>333996.56733333331</v>
      </c>
    </row>
    <row r="206" spans="2:9" x14ac:dyDescent="0.25">
      <c r="D206" s="25"/>
    </row>
    <row r="207" spans="2:9" ht="15.75" thickBot="1" x14ac:dyDescent="0.3"/>
    <row r="208" spans="2:9" ht="15.75" thickBot="1" x14ac:dyDescent="0.3">
      <c r="B208" s="26" t="s">
        <v>201</v>
      </c>
      <c r="C208" s="26"/>
      <c r="D208" s="27"/>
      <c r="E208" s="28">
        <v>333996.57</v>
      </c>
      <c r="F208" s="29"/>
    </row>
    <row r="209" spans="2:6" x14ac:dyDescent="0.25">
      <c r="E209" s="30"/>
      <c r="F209" s="30"/>
    </row>
    <row r="210" spans="2:6" x14ac:dyDescent="0.25">
      <c r="B210" s="31" t="s">
        <v>202</v>
      </c>
      <c r="C210" s="31"/>
      <c r="D210" s="32"/>
      <c r="E210" s="30">
        <f>E205-E208</f>
        <v>-2.6666666963137686E-3</v>
      </c>
      <c r="F210" s="30"/>
    </row>
  </sheetData>
  <mergeCells count="4">
    <mergeCell ref="B3:I3"/>
    <mergeCell ref="B4:I4"/>
    <mergeCell ref="B5:I5"/>
    <mergeCell ref="B204:D204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MARZO 2022</vt:lpstr>
      <vt:lpstr>'1RA MARZO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2022-03-28T18:41:36Z</dcterms:created>
  <dcterms:modified xsi:type="dcterms:W3CDTF">2022-03-28T18:42:01Z</dcterms:modified>
</cp:coreProperties>
</file>